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1835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<sst xmlns="http://schemas.openxmlformats.org/spreadsheetml/2006/main" count="408" uniqueCount="167">
  <si>
    <t>ОТЧЕТ</t>
  </si>
  <si>
    <t>бюджет МО Комарово</t>
  </si>
  <si>
    <t>Наименование</t>
  </si>
  <si>
    <t>Источник финансирования</t>
  </si>
  <si>
    <t>Местный бюджет</t>
  </si>
  <si>
    <t>Прочие источники</t>
  </si>
  <si>
    <t>Объем финансирования тыс.руб.</t>
  </si>
  <si>
    <t>Плановые значения</t>
  </si>
  <si>
    <t>Исполнение</t>
  </si>
  <si>
    <t>Отклонение</t>
  </si>
  <si>
    <t>Абсолтное тыс.руб.</t>
  </si>
  <si>
    <t>Относительное (%)</t>
  </si>
  <si>
    <t>-</t>
  </si>
  <si>
    <t>Ликвидация несанкционированных свалок</t>
  </si>
  <si>
    <t>Установка и содержание и ремонт ограждений газонов</t>
  </si>
  <si>
    <t>Установка и содержание газонных ограждений</t>
  </si>
  <si>
    <t>Всего</t>
  </si>
  <si>
    <t>Качественные показатели/причины отклонения</t>
  </si>
  <si>
    <t>качество выполненных работ удовлетворяет требованиям муниципального контракта</t>
  </si>
  <si>
    <t>качество выполненных работ удовлетворяет требованиям муниципального контракта. Экономия средств бюджета Санкт-Петербурга в результате проведения конкурсных процедур</t>
  </si>
  <si>
    <t xml:space="preserve">качество выполненных работ удовлетворяет требованиям </t>
  </si>
  <si>
    <t xml:space="preserve">Празднование годовщины снятия блокады Ленинграда, поздравление ветеранов, вручение памятных подарков </t>
  </si>
  <si>
    <t xml:space="preserve">Организация памятного мероприятия в честь дня рождения А.Ахматовой </t>
  </si>
  <si>
    <t>Проведение работ по, обслуживанию и текущему ремонту детских игровых площадок, спортивных площадок, зон отдыха и МАФ</t>
  </si>
  <si>
    <t xml:space="preserve">Установка и содержание МАФ, уличной мебели и хозяйственно-бытового оборудования </t>
  </si>
  <si>
    <t xml:space="preserve">Содержание спортивной многофункциональной площадки по адресу: пересечение </t>
  </si>
  <si>
    <t>Санитарное содержание территорий по отдельному гос. полномочию</t>
  </si>
  <si>
    <t>Проведение санитарных рубок (в том числе удаление аварийных, больных деревьев, кустарников)</t>
  </si>
  <si>
    <t>Установка праздничного оборудования и праздничной атрибутики на улицах поселка, оплата их эксплуатации. Оплата электроэнергии, подсоединение к эл.линиям, монтаж-демонтаж елки, консолей, растяжек.</t>
  </si>
  <si>
    <t>Содержание дорог, расположенных в пределах границ внутригородского муниципального образования: 
(общая площадь кв.м.)  6-я аллея (от 1-й Дачной ул. до 2-й Дачной ул.),  7-я аллея (от 1-й Дачной ул. до 2-й Дачной ул. на границе с  садоводством "Дружба"), 9-я аллея (от 1-й Дачной ул. до леса),  10-я аллея (от 1-й Дачной ул. до леса), ул.Валиева, ул.Васильева, ул.Водопьянова,  Выборгская ул., ул.Громыхалова, 1-я Дачная ул., 2-я Дачная ул., 3-я Дачная ул., 4-я Дачная ул., 5-я Дачная ул., 2-й Дачный переулок, пер.Ильича, Косая ул., ул.Кривцова, Кудринская ул., Ленинградская ул., Лесная ул.(частично от Озерной ул. до ул.Сосновой), пер.Осипенко, ул.Осипенко, пер.Островского, ул.Островского, Пограничная ул., Проезд без названия (от 7-й аллеи до леса), Проезд без названия (от 7-й аллеи до леса), Проезд без названия (от 7-й аллеи до леса), Проезд без названия (от 2-й Дачной ул. В направлении 3-й Дачной ул.), Проезд без названия (от ул.Кривцова до 5-й Дачной ул., ул.Пушкина, Саперный пер. Саперная ул., Северная ул., Сосновая ул., ул.Танкистов,  Цветочная ул., ул.Чкалова, Школьная ул., ул.Юрия Германа</t>
  </si>
  <si>
    <t>Санитарное содержание территорий по отдельному гос.полномочию</t>
  </si>
  <si>
    <t xml:space="preserve">качество выполненных работ удовлетворяет требованиям муниципального контракта. </t>
  </si>
  <si>
    <t>качество выполненных работ удовлетворяет требованиям муниципального контракта.</t>
  </si>
  <si>
    <t>Тех. Надзор</t>
  </si>
  <si>
    <t>Подготовка уточненных списков инвалидов и участников ВОВ, тружеников и жителей блокадного Ленинграда, узников фашистских лагерей и  тружеников тыла.</t>
  </si>
  <si>
    <t xml:space="preserve">Проведение Новогодних и Рождественских праздничных мероприятий </t>
  </si>
  <si>
    <t>Проведение мероприятия ко Дню пожилого человека и  Декаде инвалидов, праздничный вечер в ресторане на территории поселка для ветеранов и инвалидов</t>
  </si>
  <si>
    <t>Проведение праздничных мероприятий ко Дню Победы</t>
  </si>
  <si>
    <t xml:space="preserve">Праздничное мероприятие «День поселка» для жителей и гостей поселка. Формат мероприятия предусматривает: выставку фотодокументов из архива музея «Келломяки-Комарово», выступление комаровской интеллигенции, выступление приглашенных артистов и музыкантов, художественное оформление праздника </t>
  </si>
  <si>
    <t>Праздничное мероприятие «День Первоклассника»</t>
  </si>
  <si>
    <t>Познавательная программа праздника с участием актеров и музыкантов предусматривает в игровой форме познакомить детей с историей поселка Комарово</t>
  </si>
  <si>
    <t>Праздничное мероприятие «День Матери»» театр спектакль 30 чел.</t>
  </si>
  <si>
    <t>Чествование юбиляров</t>
  </si>
  <si>
    <t>Праздничное мероприятие «Детской книги»</t>
  </si>
  <si>
    <t xml:space="preserve">  Качество выполненных работ удовлетворяет требованиям муниципального контракта. Экономия средств бюджета Санкт-Петербурга в результате проведения конкурсных процедур</t>
  </si>
  <si>
    <t>Проведение праздничного мероприятия  «Проводы Зимы» (организация праздника для жителей МО поселок Комарово)</t>
  </si>
  <si>
    <t>Мастер- классы</t>
  </si>
  <si>
    <t>Создание системы пропагандистского воздействия на население с целью формирования негативного отношения к правонарушениям в сфере дорожного движения;</t>
  </si>
  <si>
    <t>Взаимодействие с   органами ГИБДД по выявлению мест с повышенной опасностью ДТП;</t>
  </si>
  <si>
    <t>Подготовка и опубликование цикла статей в муниципальной газете «Вести Келломяки-Комарово» по проблемам профилактики ДТТ;</t>
  </si>
  <si>
    <t>Проведение занятия с участием сотрудников ГИБДД с юными велосипедистами по правилам поведения на дорогах и основ ПДД;</t>
  </si>
  <si>
    <t>Издание листовок, буклетов, брошюр, плакатов,  посвященных профилактике ДТТ. 100 экз. Установка тематического стенда.</t>
  </si>
  <si>
    <t>Тематическая игра-светофор по «Безопасности дорожного движения». Количество участников 50-70 человек;</t>
  </si>
  <si>
    <t>Проведение рекламных действий для вовлечения подростков в программу, в том числе в форме бесед и публикаций в муниципальной газете «Вести Келломяки-Комарово»;</t>
  </si>
  <si>
    <t>Консультирование с работодателями по созданию рабочих мест для подростков;</t>
  </si>
  <si>
    <t>Взаимодействие с работодателем по финансовому обеспечению общественных мест;</t>
  </si>
  <si>
    <t>Временное трудоустройство несовершеннолетних в возрасте от 14 до 18 лет в свободное от учебы время (по мере обращения)</t>
  </si>
  <si>
    <t>Мониторинг мест фактического и предполагаемого проживания, трудовых и нелегальных мигрантов совместно с органами ОМВД Курортного района, миграционной службой;</t>
  </si>
  <si>
    <t>Устранение неформальной символики, наносимой на стены зданий, инженерных сооружений и малых архитектурных форм. При  обнаружении нацистской атрибутики или символики  или сходных с ними произвести фото-видеофиксацию, либо актирование указанных фактов нанесения для  последующей передачи указанных материалов в правоохранительные органы;</t>
  </si>
  <si>
    <t>Подготовка и опубликование цикла статей в муниципальной газете «Вести Келломяки-Комарово» по проблемам предотвращения террористических и экстремистских проявлений в молодежной среде, а также формированию законопослушного поведения молодежи и несовершеннолетних;</t>
  </si>
  <si>
    <t>Оперативное взаимодействие в области обмена информацией с органами ОМВД и вневедомственной охраны в плане противодействия экстремизму;</t>
  </si>
  <si>
    <t>Проведение индивидуальной работы с подростками, в том числе со спортивными фанатами;</t>
  </si>
  <si>
    <t>Издание листовок, буклетов, брошюр, посвященных профилактике терроризма и экстремизма; минимизации и (или) ликвидации последствий проявления терроризма и экстремизма на территории МО; по гармонизацию межэтнических и межкультурных отношений, профилактику проявлений ксенофобии и укрепления толерантности.; по гармонизации межэтнических и межкультурных отношений, толерантное отношение к гражданам иных этнических религиозных, расовых групп, нетерпимое отношение к проявлениям ксенофобии( 2 вида терроризм и экстремизм);</t>
  </si>
  <si>
    <t>В ходе осуществления контроля за соблюдением законодательства о розничной торговле, о применении контрольно-кассовых машин на территории  МО при выявлении фактов распространения информационных материалов экстремистского характера, организовать незамедлительное уведомление данных фактах прокуратуру и ОВД Курортного района;</t>
  </si>
  <si>
    <t>Проведение проверок спортивных и тренажерных залов на предмет использования их для подготовки членов молодежных формирований экстремисткой направленности;</t>
  </si>
  <si>
    <t>Привлечение религиозных организаций, действующих на территории МО к участию в работе, направленной на повышение правовой культуры, правосознания и гражданской ответственности населения;</t>
  </si>
  <si>
    <t>Предоставление правоохранительным органам Курортного района возможности размещения в газете «Вести Келломяки-Комарово» компетентной информации о результатах деятельности в области противодействия и профилактики терроризма и экстремизма</t>
  </si>
  <si>
    <t>Участие в деятельности межведомственной рабочей группы по борьбе с проявлениями экстремистской направленности при прокуратуре Курортного района;</t>
  </si>
  <si>
    <t>Организовать размещение на информационном табло «Бегущая строка», расположенном на здании МС  по адресу; п. Комарово, ул. Цветочная, д. 22 информации о действиях граждан при возникновении угрозы или совершения террористического акта, о контактных телефонах, телефонах доверяя и специальных служб Курортного района;</t>
  </si>
  <si>
    <t>Выявление бесхозного, разукомплектованного автотранспорта на территории МО, в течение года принятие мер к его перемещению или эвакуации специализированными организациями;</t>
  </si>
  <si>
    <t>Размещение в муниципальных СМИ статей направленных на предупреждение «футбольного экстремизма»</t>
  </si>
  <si>
    <t>Мониторинг мест фактического и  предполагаемого проживания лиц БОМЖ, трудовых и нелегальных мигрантов совместно с органами УВД Курортного р-на, миграционной службой;</t>
  </si>
  <si>
    <t>Подготовка и опубликование цикла статей в муниципальной газете «Вести Келломяки-Комарово» по проблемам предотвращения правонарушений и созданию безопасной среды функционирования общества;</t>
  </si>
  <si>
    <t>Оперативное   взаимодействие в области обмена информацией с органами УВД и вневедомственной охраны в плане предотвращения правонарушений</t>
  </si>
  <si>
    <t>Осуществления дежурств сотрудников администрации поселка (согласно графика), с сотрудниками органов МВД, по выявлению нарушений закона СПб № 273-70 от 31.05.2010;</t>
  </si>
  <si>
    <t>Обеспечение своевременного информирования УМВД о лицах, освободившихся из мест лишения свободы, по месту их жительства;</t>
  </si>
  <si>
    <t>Создание специального раздела, посвященного проблемам профилактики правонарушений на Интернет - странице МО поселок Комарово;</t>
  </si>
  <si>
    <t>Организация регулярных встреч участковых уполномоченных с жителями поселка в помещении МА МО (согласно  графика);</t>
  </si>
  <si>
    <t>Организация работы по выявлению недобросовестных предпринимателей, реализующих алкогольную и табачную продукцию несовершеннолетним</t>
  </si>
  <si>
    <t>Информирование жильцов многоквартирных домов и садоводств, о необходимости укрепления жилищного фонда, и внутридворовых  территорий ,в том числе в целях предотвращения квартирных краж и угонов АМТС, путем выпуска буклетов и листовок;</t>
  </si>
  <si>
    <t>Проведение  профилактических  бесед с владельцами и нанимателями квартир частного жилищного фонда о постановке квартир под охрану</t>
  </si>
  <si>
    <t>Проверка освещенности дорог, улиц, проездов детских площадок, взаимодействие с Курортэнерго;</t>
  </si>
  <si>
    <t xml:space="preserve">Издание брошюр, листовок по тематике , тиражом по 100 экз. </t>
  </si>
  <si>
    <t>Обслуживание и ремонт видеонаблюдения</t>
  </si>
  <si>
    <t>Мониторинг мест фактического и  предполагаемого проживания, трудовых и нелегальных мигрантов совместно с органами УВД Курортного р-на, миграционной службой;</t>
  </si>
  <si>
    <t>Информирование органов МВД о местах предполагаемого сбыта наркосодержащих препаратов;</t>
  </si>
  <si>
    <t>Обновление стенда «Нет – наркотикам!», размещенного по адресу: ул. Цветочная, д.22;</t>
  </si>
  <si>
    <t>Подготовка и опубликование цикла статей в муниципальной газете «Вести Келломяки-Комарово» по проблемам предотвращения наркозависимости в молодежной среде;</t>
  </si>
  <si>
    <t>Оперативное   взаимодействие в области обмена информацией с органами УВД и вневедомственной охраны в плане выявления лиц, употребляющих наркосодержащие препараты;</t>
  </si>
  <si>
    <t>Проведение индивидуальной работы с подростками на базе кабинета военно-патриотического воспитания в плане предотвращения злоупотребления наркосодержащими препаратами;</t>
  </si>
  <si>
    <t>Издание листовок, буклетов, брошюр, плакатов, тематических стендов, посвященных профилактике злоупотребления наркотическими средствами и их незаконного оборота на территории МО пос. Комарово 100 экз.</t>
  </si>
  <si>
    <t>Проведение ежегодного турнира «Кубок Комарово»;</t>
  </si>
  <si>
    <t>Организация и проведение занятий по аэробике, муниципальной зарядке;</t>
  </si>
  <si>
    <t>Организация спортивно-массовых занятий по футболу для детей и подростков, приобретение мячей, жилеток, оплата работы тренера (дети - 4 группы);</t>
  </si>
  <si>
    <t>Организация и проведение спортивной секции по настольному теннису для детей;</t>
  </si>
  <si>
    <t xml:space="preserve">Проведение мини турнира по настольному теннису, приобретение призов; </t>
  </si>
  <si>
    <t>Размещение на сайте, информационных стендах и в муниципальной газете «Вести Келломяки-Комарово» статей, пропагандирующих толерантность, межнациональное согласие, освещение культурных и религиозных традиций народов Российской Федерации</t>
  </si>
  <si>
    <t>В рамках еженедельных объездов территории проведение опросов населения внутригородского муниципального образования Санкт-Петербурга поселок Комарово с целью выявления уровня конфликтогенности в муниципальном образовании и конфликтогенных факторов на национальной почве</t>
  </si>
  <si>
    <t>Проведение бесед по теме толерантности для учащихся начальной, основной и средней школы</t>
  </si>
  <si>
    <t xml:space="preserve">Участие в работе антитеррористической комиссии Курортного района </t>
  </si>
  <si>
    <t xml:space="preserve">Взаимодействие со специалистами районных служб ГО и ЧС Курортного района по обмену информацией для публикаций в муниципальной газете «Вести Келломяки -Комарово» и на сайте МО Комарово; </t>
  </si>
  <si>
    <t xml:space="preserve">Издание брошюры по тематике ГО и ЧС тиражом  по 100 экз. </t>
  </si>
  <si>
    <t>Приобретение материально-технического оснащения для учебно-консультационного пункта ГО ЧС; (проектор)</t>
  </si>
  <si>
    <t>Проведение лекций по обучению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действий;</t>
  </si>
  <si>
    <t>об исполнении ведомственных целевых программ за 2019 год</t>
  </si>
  <si>
    <t xml:space="preserve">  Качество выполненных работ удовлетворяет. Учатие в игре Светофор приняли 90 жителей п. Комарово</t>
  </si>
  <si>
    <t xml:space="preserve">Программа № 1 «Благоустройство  территории муниципального образования  поселок Комарово в 2019 году
</t>
  </si>
  <si>
    <t xml:space="preserve">Программа  № 2 "Текущий ремонт и содержание дорог, расположенных в пределах границ муниципального образования поселок Комарово, в оответствии с перечнем, утвержденным Правительством Санкт-Петербурга, внутригородского муниципального образования Санкт-Петербурга поселок Комарово в 2019 году»
</t>
  </si>
  <si>
    <t>Программа № 3 «Участие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внутригородского муниципального образования Санкт-Петербурга поселок Комарово в 2019 году»</t>
  </si>
  <si>
    <t xml:space="preserve">Программа № 4 «Участие в деятельности по профилактике  правонарушений в Санкт-Петербурге  на территории внутригородского муниципального образования Санкт-Петербурга поселок Комарово в 2019 году»
</t>
  </si>
  <si>
    <t>Программа  № 5 «Участие в организации и финансировании временного трудоустройства несовершеннолетних в возрасте от 14 до 18 лет в свободное от учебы время на территории внутригородского муниципального образования Санкт-Петербурга поселок Комарово в 2019 году»</t>
  </si>
  <si>
    <t xml:space="preserve">Программа № 7 «Участие в деятельности по профилактике наркомании на территории внутригородского муниципального образования Санкт-Петербурга поселок Комарово в 2019 году»
</t>
  </si>
  <si>
    <t>Программа № 8 «Организация местных и участие в организации и проведении городских праздничных и иных зрелищных мероприятий для жителей на территории внутригородского муниципального образования Санкт-Петербурга поселок Комарово в 2019 году»</t>
  </si>
  <si>
    <t>Программа № 10  «Организация и проведение официальных физкультурных мероприятий, физкультурно-оздоровительных мероприятий и спортивных мероприятий на территории внутригородского муниципального образования Санкт-Петербурга поселок Комарово в 2019 году»</t>
  </si>
  <si>
    <t>Программа  № 11 «Участие  в реализации мер по профилактике дорожно-транспортного травматизма на территории внутригородского муниципального образования Санкт-Петербурга поселок Комарово в 2019 году»</t>
  </si>
  <si>
    <t xml:space="preserve">Программа № 13 «Проведение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в 2019 году»
</t>
  </si>
  <si>
    <t>Программа № 14  «Организация и проведение мероприятий по сохранению и развитию местных традиций на территории внутригородского муниципального образования Санкт-Петербурга поселок Комарово в 2019 году»</t>
  </si>
  <si>
    <t>Программа № 15 «Организация и проведение досуговых мероприятий для жителей проживающих на территории внутригородского муниципального образования Санкт-Петербурга поселок Комарово в 2019 году»</t>
  </si>
  <si>
    <t xml:space="preserve">Программа № 16 «Участие  в создании условий для реализации мер, 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внутригородского муниципального образования Санкт-Петербурга поселок Комарово в 2019 году»
</t>
  </si>
  <si>
    <t>качество выполненных работ удовлетворяет требованиям муниципального контракта. На печатано 100 эк. Брошюр по тематике наркомания</t>
  </si>
  <si>
    <t>качество выполненных работ удовлетворяет требованиям муниципального контракта, Напечатано 100 эк. Брошюр</t>
  </si>
  <si>
    <t>качество выполненных работ удовлетворяет , На печатано 200 эк. Юрошюр</t>
  </si>
  <si>
    <t xml:space="preserve">  Качество выполненных работ удовлетворяет, Напечатано 100 эк. брошюр</t>
  </si>
  <si>
    <t>качество выполненных работ удовлетворяет требованиям , Гапечатано 100 эк. Брошюр</t>
  </si>
  <si>
    <t xml:space="preserve">качество выполненных работ удовлетворяет требованиям, В 2019 году был трудоустроен один обратившийся подросток </t>
  </si>
  <si>
    <t>Приобретение билетов на посещение Академического театра Комедии имени Н.П. Акимова  для жителей МО поселок Комарово (4 спектакля, 80 билетов)</t>
  </si>
  <si>
    <t>Проведение  экскурсий для жителей МО поселок Комарово:
 -Валдай (2);
- Крепость Орешек + диорама;
- Саблинские пещеры;
- Петродворец с посещением дворца;
-Квест по СПБ;
-Старая Русса;</t>
  </si>
  <si>
    <t>Организация лекций для жителей п. Комарово</t>
  </si>
  <si>
    <t>качество выполненных работ удовлетворяет требованиям. Театры посетили 80 жителей.</t>
  </si>
  <si>
    <t>качество выполненных работ удовлетворяет требованиям муниципального контракта. В автобусных экскурсиях участвоали 152 жителя.</t>
  </si>
  <si>
    <t>качество выполненных работ удовлетворяет требованиям муниципального контракта. Мастер-классы посятили 495 детей п. Комарово.</t>
  </si>
  <si>
    <t>качество выполненных работ удовлетворяет требованиям. На лекциях присутствовало 105 человек.</t>
  </si>
  <si>
    <t>Выпуск брошюр к Дню памяти Даниила Гранина</t>
  </si>
  <si>
    <t>качество выполненных работ удовлетворяет требованиям. Выпущено 400 эк. Брошюр посвященных Даниилу Гранину.</t>
  </si>
  <si>
    <t>Организация и проведение спортивной секции по волейболу для детей</t>
  </si>
  <si>
    <t>Оборудование спортивной комнаты (приобретение спортивных снарядов и полового покрытия)</t>
  </si>
  <si>
    <t>качество выполненных работ удовлетворяет требованиям муниципального контракта, Приняли учасие 216 человек.</t>
  </si>
  <si>
    <t>качество выполненных работ удовлетворяет требованиям муниципального контракта.Приняли участие 450 человек.</t>
  </si>
  <si>
    <t>качество выполненных работ удовлетворяет требованиям муниципального контракта. Секцию по футболу посетило 1656 детей разного возраста.</t>
  </si>
  <si>
    <t>качество выполненных работ удовлетворяет требованиям муниципального контракта. Секцию занимались 342 жителя.</t>
  </si>
  <si>
    <t>качество выполненных работ удовлетворяет требованиям муниципального контракта. В турнире учатвовали 14 человек.</t>
  </si>
  <si>
    <t>качество выполненных работ удовлетворяет требованиям муниципального контракта. Секции занимались 360 человек.</t>
  </si>
  <si>
    <t>качество выполненных работ удовлетворяет требованиям муниципального контракта. Отремонтироввано дорожного покрытия  (асфальт)- 4860,4 кв.м., щебеночного покрытия - 4466,9 кв.м.</t>
  </si>
  <si>
    <t>Проведение мероприятия посвященного к «Дню Защитника Отечества»</t>
  </si>
  <si>
    <t xml:space="preserve">Приобретение новогодних подарков 166 детей    </t>
  </si>
  <si>
    <t xml:space="preserve">  Качество выполненных работ удовлетворяет требованиям муниципального контракта.  Ахматовские вечера посятили 200 человек.</t>
  </si>
  <si>
    <t xml:space="preserve">  Качество выполненных работ удовлетворяет требованиям муниципального контракта. Зрелищное мероприятие посятило 550 человек.</t>
  </si>
  <si>
    <t xml:space="preserve">  Качество выполненных работ удовлетворяет требованиям муниципального контракта. В траурном митинге и праздиничном мероприятии посвященному 9 МАЯ приняли участие 360 человек.</t>
  </si>
  <si>
    <t xml:space="preserve">  Качество выполненных работ удовлетворяет требованиям договора. В реконструкции посвященной Дню защитника отечества приняли участие 180 человек.</t>
  </si>
  <si>
    <t xml:space="preserve">  Качество выполненных работ удовлетворяет требованиям муниципального контракта. Новогодние подарки получили 166 детей.</t>
  </si>
  <si>
    <t xml:space="preserve">  Качество выполненных работ удовлетворяет требованиям муниципального контракта. Праздничный обед посвященный Дню пожилого человека посятили 25 жителей поселка. </t>
  </si>
  <si>
    <t xml:space="preserve">  Качество выполненных работ удовлетворяет требованиям муниципального контракта. Рождественнкие гулянья для детей и взрослых посятили 660 человек.</t>
  </si>
  <si>
    <t xml:space="preserve">  Качество выполненных работ удовлетворяет требованиям муниципального контракта. Вручены подарки певоклсникам в количестве 16 штук.</t>
  </si>
  <si>
    <t xml:space="preserve">  Качество выполненных работ удовлетворяет требованиям муниципального контракта. Организации игры в кторой приняли участие 180 человек.</t>
  </si>
  <si>
    <t xml:space="preserve">  Качество выполненных работ удовлетворяет требованиям муниципального контракта.   В празднике принимали участие 34 человека.</t>
  </si>
  <si>
    <t>Выполнение работ по благоустройству внутридворовой территории по адресу: Цветочная ул. д.19 с проведением технического надзора</t>
  </si>
  <si>
    <t>Работы по компенсационному озеленению территории МО (75 деревьев и 115 кустов с посадкой и уходом)</t>
  </si>
  <si>
    <t xml:space="preserve">Уборка территорий ЗНОП МЗ </t>
  </si>
  <si>
    <t xml:space="preserve">Озеленение территорий зон благоустройства МО пос. Комарово, (разбивка цветников и клумб, уход за летниками и многолетниками) </t>
  </si>
  <si>
    <t>Независимая экспертиза по муниципальному контракту  от 27.10.2015 №01723</t>
  </si>
  <si>
    <t>Уборка тупиков и проездов , не включенных в адресные программы, утвержденные исполнительными органами государственной власти Санкт-Петербурга в муниципальном образовании пос. Комарово</t>
  </si>
  <si>
    <t xml:space="preserve">Содержание спортивной многофункциональной площадки по адресу: пересечение ул.  Ленинградской – Кривцова, расчесывание ворса 3 раза в год, замена спортивного оборудования, демонтаж, замена игрового комплекса, замена тренажеров, устройство тренировочной стенки для тенниса, установка, демонтаж, хранение горки.
</t>
  </si>
  <si>
    <t>Проведена независимая экспертиза , по обустройству деткой площадки по 2-ой Дачной улице</t>
  </si>
  <si>
    <t xml:space="preserve">  Качество выполненных работ удовлетворяет требованиям муниципального контракта. Экономия средств бюджета Санкт-Петербурга в результате проведения конкурсных процедур. Ликвидировано несанкционированных свалок объемом 162 куб.м. </t>
  </si>
  <si>
    <t>качество выполненных работ удовлетворяет требованиям муниципального контракта. Установлены новые уличные тренажоры с навесом, зона воркаут и теннисная стенка</t>
  </si>
  <si>
    <t xml:space="preserve">               Приложение 1 к Постнавлению Местной админитсрации внутригородского муниципального                                   </t>
  </si>
  <si>
    <t>образования Санкт-Петербурга поселок Комарово от 31.03.2020 № 9а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</si>
</sst>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_р_."/>
    <numFmt numFmtId="170" formatCode="#,##0.0_р_."/>
    <numFmt numFmtId="171" formatCode="#,##0.0"/>
    <numFmt numFmtId="172" formatCode="0.0"/>
    <numFmt numFmtId="173" formatCode="#,##0.00&quot;р.&quot;"/>
    <numFmt numFmtId="174" formatCode="0.00000"/>
    <numFmt numFmtId="175" formatCode="0.0000"/>
    <numFmt numFmtId="176" formatCode="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6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distributed"/>
    </xf>
    <xf numFmtId="0" fontId="5" fillId="0" borderId="10" xfId="0" applyFont="1" applyBorder="1" applyAlignment="1">
      <alignment horizontal="left" vertical="distributed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distributed"/>
    </xf>
    <xf numFmtId="0" fontId="2" fillId="0" borderId="10" xfId="0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distributed"/>
    </xf>
    <xf numFmtId="0" fontId="11" fillId="0" borderId="10" xfId="0" applyFont="1" applyBorder="1" applyAlignment="1">
      <alignment horizontal="left" vertical="distributed"/>
    </xf>
    <xf numFmtId="0" fontId="0" fillId="0" borderId="10" xfId="0" applyBorder="1" applyAlignment="1">
      <alignment/>
    </xf>
    <xf numFmtId="170" fontId="2" fillId="0" borderId="10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170" fontId="0" fillId="0" borderId="0" xfId="0" applyNumberFormat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 wrapText="1"/>
    </xf>
    <xf numFmtId="170" fontId="3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49" fontId="9" fillId="34" borderId="10" xfId="0" applyNumberFormat="1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vertical="distributed"/>
    </xf>
    <xf numFmtId="0" fontId="46" fillId="34" borderId="10" xfId="0" applyFont="1" applyFill="1" applyBorder="1" applyAlignment="1">
      <alignment/>
    </xf>
    <xf numFmtId="170" fontId="2" fillId="34" borderId="10" xfId="0" applyNumberFormat="1" applyFont="1" applyFill="1" applyBorder="1" applyAlignment="1">
      <alignment horizontal="center" vertical="center"/>
    </xf>
    <xf numFmtId="0" fontId="37" fillId="34" borderId="0" xfId="0" applyFont="1" applyFill="1" applyAlignment="1">
      <alignment/>
    </xf>
    <xf numFmtId="0" fontId="10" fillId="34" borderId="14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justify" wrapText="1"/>
    </xf>
    <xf numFmtId="0" fontId="16" fillId="34" borderId="13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/>
    </xf>
    <xf numFmtId="170" fontId="10" fillId="34" borderId="10" xfId="0" applyNumberFormat="1" applyFont="1" applyFill="1" applyBorder="1" applyAlignment="1">
      <alignment horizontal="center" vertical="center"/>
    </xf>
    <xf numFmtId="172" fontId="10" fillId="34" borderId="10" xfId="0" applyNumberFormat="1" applyFont="1" applyFill="1" applyBorder="1" applyAlignment="1">
      <alignment horizontal="center" vertical="center"/>
    </xf>
    <xf numFmtId="9" fontId="10" fillId="34" borderId="10" xfId="0" applyNumberFormat="1" applyFont="1" applyFill="1" applyBorder="1" applyAlignment="1">
      <alignment horizontal="center" vertical="center"/>
    </xf>
    <xf numFmtId="49" fontId="17" fillId="34" borderId="10" xfId="0" applyNumberFormat="1" applyFont="1" applyFill="1" applyBorder="1" applyAlignment="1">
      <alignment horizontal="left" vertical="center" wrapText="1"/>
    </xf>
    <xf numFmtId="0" fontId="10" fillId="34" borderId="15" xfId="0" applyFont="1" applyFill="1" applyBorder="1" applyAlignment="1">
      <alignment horizontal="justify" wrapText="1"/>
    </xf>
    <xf numFmtId="0" fontId="13" fillId="34" borderId="15" xfId="0" applyFont="1" applyFill="1" applyBorder="1" applyAlignment="1">
      <alignment vertical="distributed"/>
    </xf>
    <xf numFmtId="0" fontId="18" fillId="34" borderId="10" xfId="0" applyFont="1" applyFill="1" applyBorder="1" applyAlignment="1">
      <alignment horizontal="left" vertical="distributed"/>
    </xf>
    <xf numFmtId="0" fontId="13" fillId="34" borderId="10" xfId="0" applyFont="1" applyFill="1" applyBorder="1" applyAlignment="1">
      <alignment horizontal="center" vertical="center"/>
    </xf>
    <xf numFmtId="170" fontId="13" fillId="34" borderId="10" xfId="0" applyNumberFormat="1" applyFont="1" applyFill="1" applyBorder="1" applyAlignment="1">
      <alignment horizontal="center" vertical="center"/>
    </xf>
    <xf numFmtId="49" fontId="17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distributed"/>
    </xf>
    <xf numFmtId="172" fontId="3" fillId="34" borderId="10" xfId="0" applyNumberFormat="1" applyFont="1" applyFill="1" applyBorder="1" applyAlignment="1">
      <alignment horizontal="center" vertical="center"/>
    </xf>
    <xf numFmtId="9" fontId="3" fillId="34" borderId="10" xfId="0" applyNumberFormat="1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left" vertical="distributed"/>
    </xf>
    <xf numFmtId="0" fontId="2" fillId="34" borderId="10" xfId="0" applyFont="1" applyFill="1" applyBorder="1" applyAlignment="1">
      <alignment horizontal="center" vertical="center"/>
    </xf>
    <xf numFmtId="172" fontId="2" fillId="34" borderId="10" xfId="0" applyNumberFormat="1" applyFont="1" applyFill="1" applyBorder="1" applyAlignment="1">
      <alignment horizontal="center" vertical="center"/>
    </xf>
    <xf numFmtId="9" fontId="2" fillId="34" borderId="10" xfId="0" applyNumberFormat="1" applyFont="1" applyFill="1" applyBorder="1" applyAlignment="1">
      <alignment horizontal="center" vertical="center"/>
    </xf>
    <xf numFmtId="49" fontId="9" fillId="34" borderId="10" xfId="0" applyNumberFormat="1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center" vertical="center"/>
    </xf>
    <xf numFmtId="172" fontId="3" fillId="34" borderId="10" xfId="0" applyNumberFormat="1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left" vertical="center" wrapText="1"/>
    </xf>
    <xf numFmtId="0" fontId="56" fillId="34" borderId="15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vertical="distributed"/>
    </xf>
    <xf numFmtId="0" fontId="11" fillId="34" borderId="10" xfId="0" applyFont="1" applyFill="1" applyBorder="1" applyAlignment="1">
      <alignment horizontal="center" vertical="center" wrapText="1"/>
    </xf>
    <xf numFmtId="49" fontId="12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vertical="top" wrapText="1"/>
    </xf>
    <xf numFmtId="0" fontId="0" fillId="34" borderId="10" xfId="0" applyFill="1" applyBorder="1" applyAlignment="1">
      <alignment horizontal="center"/>
    </xf>
    <xf numFmtId="0" fontId="56" fillId="34" borderId="10" xfId="0" applyFont="1" applyFill="1" applyBorder="1" applyAlignment="1">
      <alignment wrapText="1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0" fontId="7" fillId="33" borderId="14" xfId="0" applyFont="1" applyFill="1" applyBorder="1" applyAlignment="1">
      <alignment horizontal="left" vertical="top" wrapText="1"/>
    </xf>
    <xf numFmtId="0" fontId="7" fillId="33" borderId="16" xfId="0" applyFont="1" applyFill="1" applyBorder="1" applyAlignment="1">
      <alignment horizontal="left" vertical="top"/>
    </xf>
    <xf numFmtId="0" fontId="7" fillId="33" borderId="13" xfId="0" applyFont="1" applyFill="1" applyBorder="1" applyAlignment="1">
      <alignment horizontal="left" vertical="top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left" vertical="distributed" wrapText="1"/>
    </xf>
    <xf numFmtId="0" fontId="7" fillId="33" borderId="16" xfId="0" applyFont="1" applyFill="1" applyBorder="1" applyAlignment="1">
      <alignment horizontal="left" vertical="distributed"/>
    </xf>
    <xf numFmtId="0" fontId="7" fillId="33" borderId="13" xfId="0" applyFont="1" applyFill="1" applyBorder="1" applyAlignment="1">
      <alignment horizontal="left" vertical="distributed"/>
    </xf>
    <xf numFmtId="0" fontId="7" fillId="33" borderId="16" xfId="0" applyFont="1" applyFill="1" applyBorder="1" applyAlignment="1">
      <alignment horizontal="left" vertical="distributed"/>
    </xf>
    <xf numFmtId="0" fontId="7" fillId="33" borderId="13" xfId="0" applyFont="1" applyFill="1" applyBorder="1" applyAlignment="1">
      <alignment horizontal="left" vertical="distributed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distributed" wrapText="1"/>
    </xf>
    <xf numFmtId="0" fontId="4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left" vertical="top" wrapText="1"/>
    </xf>
    <xf numFmtId="0" fontId="14" fillId="34" borderId="24" xfId="0" applyFont="1" applyFill="1" applyBorder="1" applyAlignment="1">
      <alignment horizontal="left" vertical="top"/>
    </xf>
    <xf numFmtId="0" fontId="14" fillId="34" borderId="16" xfId="0" applyFont="1" applyFill="1" applyBorder="1" applyAlignment="1">
      <alignment horizontal="left" vertical="top"/>
    </xf>
    <xf numFmtId="0" fontId="14" fillId="34" borderId="13" xfId="0" applyFont="1" applyFill="1" applyBorder="1" applyAlignment="1">
      <alignment horizontal="left" vertical="top"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0"/>
  <sheetViews>
    <sheetView tabSelected="1" zoomScale="75" zoomScaleNormal="75" zoomScalePageLayoutView="0" workbookViewId="0" topLeftCell="A1">
      <selection activeCell="K17" sqref="K17"/>
    </sheetView>
  </sheetViews>
  <sheetFormatPr defaultColWidth="9.140625" defaultRowHeight="15"/>
  <cols>
    <col min="1" max="1" width="4.57421875" style="0" customWidth="1"/>
    <col min="2" max="2" width="65.140625" style="0" customWidth="1"/>
    <col min="3" max="3" width="14.28125" style="0" customWidth="1"/>
    <col min="4" max="4" width="9.8515625" style="0" customWidth="1"/>
    <col min="5" max="5" width="12.57421875" style="0" customWidth="1"/>
    <col min="6" max="6" width="13.00390625" style="0" bestFit="1" customWidth="1"/>
    <col min="7" max="7" width="10.7109375" style="0" customWidth="1"/>
    <col min="8" max="8" width="9.00390625" style="0" customWidth="1"/>
    <col min="9" max="9" width="26.421875" style="0" customWidth="1"/>
    <col min="11" max="11" width="10.00390625" style="0" customWidth="1"/>
  </cols>
  <sheetData>
    <row r="1" spans="1:9" ht="14.25" customHeight="1">
      <c r="A1" s="1"/>
      <c r="B1" s="1"/>
      <c r="C1" s="67" t="s">
        <v>165</v>
      </c>
      <c r="D1" s="67"/>
      <c r="E1" s="67"/>
      <c r="F1" s="67"/>
      <c r="G1" s="67"/>
      <c r="H1" s="67"/>
      <c r="I1" s="67"/>
    </row>
    <row r="2" spans="1:9" ht="15" customHeight="1">
      <c r="A2" s="1"/>
      <c r="B2" s="1"/>
      <c r="C2" s="68" t="s">
        <v>166</v>
      </c>
      <c r="D2" s="68"/>
      <c r="E2" s="68"/>
      <c r="F2" s="68"/>
      <c r="G2" s="68"/>
      <c r="H2" s="68"/>
      <c r="I2" s="68"/>
    </row>
    <row r="3" spans="1:9" ht="12" customHeight="1">
      <c r="A3" s="1"/>
      <c r="B3" s="1"/>
      <c r="C3" s="1"/>
      <c r="D3" s="8"/>
      <c r="E3" s="9"/>
      <c r="F3" s="9"/>
      <c r="G3" s="9"/>
      <c r="H3" s="9"/>
      <c r="I3" s="9"/>
    </row>
    <row r="4" spans="1:9" ht="12" customHeight="1">
      <c r="A4" s="1"/>
      <c r="B4" s="1"/>
      <c r="C4" s="1"/>
      <c r="D4" s="8"/>
      <c r="E4" s="9"/>
      <c r="F4" s="9"/>
      <c r="G4" s="9"/>
      <c r="H4" s="9"/>
      <c r="I4" s="9"/>
    </row>
    <row r="5" spans="1:9" ht="20.25">
      <c r="A5" s="95" t="s">
        <v>0</v>
      </c>
      <c r="B5" s="95"/>
      <c r="C5" s="95"/>
      <c r="D5" s="95"/>
      <c r="E5" s="95"/>
      <c r="F5" s="95"/>
      <c r="G5" s="95"/>
      <c r="H5" s="95"/>
      <c r="I5" s="95"/>
    </row>
    <row r="6" spans="1:9" ht="20.25" customHeight="1">
      <c r="A6" s="96" t="s">
        <v>104</v>
      </c>
      <c r="B6" s="96"/>
      <c r="C6" s="96"/>
      <c r="D6" s="96"/>
      <c r="E6" s="96"/>
      <c r="F6" s="96"/>
      <c r="G6" s="96"/>
      <c r="H6" s="96"/>
      <c r="I6" s="96"/>
    </row>
    <row r="7" spans="1:9" ht="12" customHeight="1">
      <c r="A7" s="5"/>
      <c r="B7" s="5"/>
      <c r="C7" s="5"/>
      <c r="D7" s="5"/>
      <c r="E7" s="5"/>
      <c r="F7" s="5"/>
      <c r="G7" s="5"/>
      <c r="H7" s="5"/>
      <c r="I7" s="5"/>
    </row>
    <row r="8" spans="1:9" ht="20.25" customHeight="1" hidden="1">
      <c r="A8" s="5"/>
      <c r="B8" s="5"/>
      <c r="C8" s="5"/>
      <c r="D8" s="5"/>
      <c r="E8" s="5"/>
      <c r="F8" s="5"/>
      <c r="G8" s="5"/>
      <c r="H8" s="5"/>
      <c r="I8" s="5"/>
    </row>
    <row r="9" spans="1:9" ht="20.25" customHeight="1" hidden="1">
      <c r="A9" s="5"/>
      <c r="B9" s="5"/>
      <c r="C9" s="6"/>
      <c r="D9" s="6"/>
      <c r="E9" s="6"/>
      <c r="F9" s="6"/>
      <c r="G9" s="6"/>
      <c r="H9" s="6"/>
      <c r="I9" s="5"/>
    </row>
    <row r="10" spans="1:9" ht="15">
      <c r="A10" s="80" t="s">
        <v>2</v>
      </c>
      <c r="B10" s="81"/>
      <c r="C10" s="72" t="s">
        <v>3</v>
      </c>
      <c r="D10" s="73"/>
      <c r="E10" s="86" t="s">
        <v>6</v>
      </c>
      <c r="F10" s="86"/>
      <c r="G10" s="86"/>
      <c r="H10" s="86"/>
      <c r="I10" s="88" t="s">
        <v>17</v>
      </c>
    </row>
    <row r="11" spans="1:9" ht="15">
      <c r="A11" s="82"/>
      <c r="B11" s="83"/>
      <c r="C11" s="74" t="s">
        <v>4</v>
      </c>
      <c r="D11" s="74" t="s">
        <v>5</v>
      </c>
      <c r="E11" s="74" t="s">
        <v>7</v>
      </c>
      <c r="F11" s="87" t="s">
        <v>8</v>
      </c>
      <c r="G11" s="86" t="s">
        <v>9</v>
      </c>
      <c r="H11" s="86"/>
      <c r="I11" s="89"/>
    </row>
    <row r="12" spans="1:9" ht="46.5" customHeight="1">
      <c r="A12" s="84"/>
      <c r="B12" s="85"/>
      <c r="C12" s="74"/>
      <c r="D12" s="74"/>
      <c r="E12" s="74"/>
      <c r="F12" s="87"/>
      <c r="G12" s="10" t="s">
        <v>10</v>
      </c>
      <c r="H12" s="10" t="s">
        <v>11</v>
      </c>
      <c r="I12" s="90"/>
    </row>
    <row r="13" spans="1:9" s="19" customFormat="1" ht="19.5" customHeight="1">
      <c r="A13" s="75" t="s">
        <v>106</v>
      </c>
      <c r="B13" s="78"/>
      <c r="C13" s="78"/>
      <c r="D13" s="78"/>
      <c r="E13" s="78"/>
      <c r="F13" s="78"/>
      <c r="G13" s="78"/>
      <c r="H13" s="78"/>
      <c r="I13" s="79"/>
    </row>
    <row r="14" spans="1:9" ht="23.25" customHeight="1" hidden="1">
      <c r="A14" s="4">
        <v>1</v>
      </c>
      <c r="B14" s="2" t="s">
        <v>14</v>
      </c>
      <c r="C14" s="3" t="s">
        <v>1</v>
      </c>
      <c r="D14" s="4" t="s">
        <v>12</v>
      </c>
      <c r="E14" s="4"/>
      <c r="F14" s="4"/>
      <c r="G14" s="4">
        <f>E14-F14</f>
        <v>0</v>
      </c>
      <c r="H14" s="7" t="e">
        <f>F14/E14</f>
        <v>#DIV/0!</v>
      </c>
      <c r="I14" s="4"/>
    </row>
    <row r="15" spans="1:9" ht="21" customHeight="1" hidden="1">
      <c r="A15" s="4">
        <v>2</v>
      </c>
      <c r="B15" s="11" t="s">
        <v>15</v>
      </c>
      <c r="C15" s="3" t="s">
        <v>1</v>
      </c>
      <c r="D15" s="4" t="s">
        <v>12</v>
      </c>
      <c r="E15" s="4"/>
      <c r="F15" s="4"/>
      <c r="G15" s="4">
        <f>E15-F15</f>
        <v>0</v>
      </c>
      <c r="H15" s="7" t="e">
        <f>F15/E15</f>
        <v>#DIV/0!</v>
      </c>
      <c r="I15" s="4"/>
    </row>
    <row r="16" spans="1:9" s="25" customFormat="1" ht="84" customHeight="1">
      <c r="A16" s="57">
        <v>1</v>
      </c>
      <c r="B16" s="58" t="s">
        <v>155</v>
      </c>
      <c r="C16" s="22" t="s">
        <v>1</v>
      </c>
      <c r="D16" s="21" t="s">
        <v>12</v>
      </c>
      <c r="E16" s="23">
        <v>1170</v>
      </c>
      <c r="F16" s="23">
        <v>1169.9</v>
      </c>
      <c r="G16" s="23">
        <f>E16-F16</f>
        <v>0.09999999999990905</v>
      </c>
      <c r="H16" s="47">
        <f aca="true" t="shared" si="0" ref="H16:H27">F16/E16</f>
        <v>0.99991452991453</v>
      </c>
      <c r="I16" s="26" t="s">
        <v>19</v>
      </c>
    </row>
    <row r="17" spans="1:9" s="25" customFormat="1" ht="66" customHeight="1">
      <c r="A17" s="57">
        <v>2</v>
      </c>
      <c r="B17" s="58" t="s">
        <v>156</v>
      </c>
      <c r="C17" s="22" t="s">
        <v>1</v>
      </c>
      <c r="D17" s="21" t="s">
        <v>12</v>
      </c>
      <c r="E17" s="23">
        <v>2825.1</v>
      </c>
      <c r="F17" s="23">
        <v>2801.8</v>
      </c>
      <c r="G17" s="23">
        <f aca="true" t="shared" si="1" ref="G17:G31">E17-F17</f>
        <v>23.299999999999727</v>
      </c>
      <c r="H17" s="47">
        <f t="shared" si="0"/>
        <v>0.9917525043361298</v>
      </c>
      <c r="I17" s="26" t="s">
        <v>18</v>
      </c>
    </row>
    <row r="18" spans="1:9" s="25" customFormat="1" ht="41.25" customHeight="1">
      <c r="A18" s="57">
        <v>3</v>
      </c>
      <c r="B18" s="58" t="s">
        <v>23</v>
      </c>
      <c r="C18" s="22" t="s">
        <v>1</v>
      </c>
      <c r="D18" s="21" t="s">
        <v>12</v>
      </c>
      <c r="E18" s="23">
        <v>400.1</v>
      </c>
      <c r="F18" s="23">
        <v>400</v>
      </c>
      <c r="G18" s="23">
        <f t="shared" si="1"/>
        <v>0.10000000000002274</v>
      </c>
      <c r="H18" s="47">
        <f t="shared" si="0"/>
        <v>0.9997500624843788</v>
      </c>
      <c r="I18" s="26" t="s">
        <v>32</v>
      </c>
    </row>
    <row r="19" spans="1:9" s="25" customFormat="1" ht="39" customHeight="1">
      <c r="A19" s="57">
        <v>4</v>
      </c>
      <c r="B19" s="58" t="s">
        <v>24</v>
      </c>
      <c r="C19" s="22" t="s">
        <v>1</v>
      </c>
      <c r="D19" s="21" t="s">
        <v>12</v>
      </c>
      <c r="E19" s="23">
        <v>0</v>
      </c>
      <c r="F19" s="23">
        <v>0</v>
      </c>
      <c r="G19" s="23">
        <f t="shared" si="1"/>
        <v>0</v>
      </c>
      <c r="H19" s="47">
        <v>0</v>
      </c>
      <c r="I19" s="26" t="s">
        <v>31</v>
      </c>
    </row>
    <row r="20" spans="1:9" s="25" customFormat="1" ht="87.75" customHeight="1">
      <c r="A20" s="57">
        <v>5</v>
      </c>
      <c r="B20" s="58" t="s">
        <v>161</v>
      </c>
      <c r="C20" s="22" t="s">
        <v>1</v>
      </c>
      <c r="D20" s="21" t="s">
        <v>12</v>
      </c>
      <c r="E20" s="23">
        <v>3649.1</v>
      </c>
      <c r="F20" s="23">
        <v>3580.5</v>
      </c>
      <c r="G20" s="23">
        <f t="shared" si="1"/>
        <v>68.59999999999991</v>
      </c>
      <c r="H20" s="47">
        <f t="shared" si="0"/>
        <v>0.9812008440437369</v>
      </c>
      <c r="I20" s="26" t="s">
        <v>164</v>
      </c>
    </row>
    <row r="21" spans="1:9" s="25" customFormat="1" ht="21" customHeight="1" hidden="1">
      <c r="A21" s="57">
        <v>6</v>
      </c>
      <c r="B21" s="58" t="s">
        <v>25</v>
      </c>
      <c r="C21" s="22" t="s">
        <v>1</v>
      </c>
      <c r="D21" s="21" t="s">
        <v>12</v>
      </c>
      <c r="E21" s="23"/>
      <c r="F21" s="23"/>
      <c r="G21" s="23">
        <f t="shared" si="1"/>
        <v>0</v>
      </c>
      <c r="H21" s="47" t="e">
        <f t="shared" si="0"/>
        <v>#DIV/0!</v>
      </c>
      <c r="I21" s="26" t="s">
        <v>19</v>
      </c>
    </row>
    <row r="22" spans="1:9" s="25" customFormat="1" ht="117" customHeight="1">
      <c r="A22" s="57">
        <v>6</v>
      </c>
      <c r="B22" s="58" t="s">
        <v>13</v>
      </c>
      <c r="C22" s="22" t="s">
        <v>1</v>
      </c>
      <c r="D22" s="21" t="s">
        <v>12</v>
      </c>
      <c r="E22" s="23">
        <v>250</v>
      </c>
      <c r="F22" s="23">
        <v>204</v>
      </c>
      <c r="G22" s="23">
        <f t="shared" si="1"/>
        <v>46</v>
      </c>
      <c r="H22" s="47">
        <f t="shared" si="0"/>
        <v>0.816</v>
      </c>
      <c r="I22" s="26" t="s">
        <v>163</v>
      </c>
    </row>
    <row r="23" spans="1:9" s="25" customFormat="1" ht="41.25" customHeight="1">
      <c r="A23" s="57">
        <v>7</v>
      </c>
      <c r="B23" s="58" t="s">
        <v>157</v>
      </c>
      <c r="C23" s="22" t="s">
        <v>1</v>
      </c>
      <c r="D23" s="21" t="s">
        <v>12</v>
      </c>
      <c r="E23" s="23">
        <v>1046.8</v>
      </c>
      <c r="F23" s="23">
        <v>1043.9</v>
      </c>
      <c r="G23" s="23">
        <f t="shared" si="1"/>
        <v>2.8999999999998636</v>
      </c>
      <c r="H23" s="47">
        <f t="shared" si="0"/>
        <v>0.9972296522735958</v>
      </c>
      <c r="I23" s="26" t="s">
        <v>31</v>
      </c>
    </row>
    <row r="24" spans="1:9" s="25" customFormat="1" ht="44.25" customHeight="1">
      <c r="A24" s="57">
        <v>8</v>
      </c>
      <c r="B24" s="58" t="s">
        <v>30</v>
      </c>
      <c r="C24" s="22" t="s">
        <v>1</v>
      </c>
      <c r="D24" s="21" t="s">
        <v>12</v>
      </c>
      <c r="E24" s="23">
        <v>9516.4</v>
      </c>
      <c r="F24" s="23">
        <v>9516.4</v>
      </c>
      <c r="G24" s="23">
        <f t="shared" si="1"/>
        <v>0</v>
      </c>
      <c r="H24" s="47">
        <f t="shared" si="0"/>
        <v>1</v>
      </c>
      <c r="I24" s="26" t="s">
        <v>31</v>
      </c>
    </row>
    <row r="25" spans="1:9" s="25" customFormat="1" ht="13.5" customHeight="1" hidden="1">
      <c r="A25" s="57">
        <v>10</v>
      </c>
      <c r="B25" s="58" t="s">
        <v>26</v>
      </c>
      <c r="C25" s="22" t="s">
        <v>1</v>
      </c>
      <c r="D25" s="21" t="s">
        <v>12</v>
      </c>
      <c r="E25" s="23"/>
      <c r="F25" s="23"/>
      <c r="G25" s="23">
        <f t="shared" si="1"/>
        <v>0</v>
      </c>
      <c r="H25" s="47" t="e">
        <f t="shared" si="0"/>
        <v>#DIV/0!</v>
      </c>
      <c r="I25" s="26" t="s">
        <v>19</v>
      </c>
    </row>
    <row r="26" spans="1:9" s="25" customFormat="1" ht="42.75" customHeight="1">
      <c r="A26" s="57">
        <v>9</v>
      </c>
      <c r="B26" s="58" t="s">
        <v>158</v>
      </c>
      <c r="C26" s="22" t="s">
        <v>1</v>
      </c>
      <c r="D26" s="21" t="s">
        <v>12</v>
      </c>
      <c r="E26" s="23">
        <v>820.2</v>
      </c>
      <c r="F26" s="23">
        <v>820.2</v>
      </c>
      <c r="G26" s="23">
        <f t="shared" si="1"/>
        <v>0</v>
      </c>
      <c r="H26" s="47">
        <f t="shared" si="0"/>
        <v>1</v>
      </c>
      <c r="I26" s="26" t="s">
        <v>31</v>
      </c>
    </row>
    <row r="27" spans="1:9" s="25" customFormat="1" ht="44.25" customHeight="1">
      <c r="A27" s="57">
        <v>10</v>
      </c>
      <c r="B27" s="58" t="s">
        <v>27</v>
      </c>
      <c r="C27" s="22" t="s">
        <v>1</v>
      </c>
      <c r="D27" s="21" t="s">
        <v>12</v>
      </c>
      <c r="E27" s="23">
        <v>99.1</v>
      </c>
      <c r="F27" s="23">
        <v>99.1</v>
      </c>
      <c r="G27" s="23">
        <f t="shared" si="1"/>
        <v>0</v>
      </c>
      <c r="H27" s="47">
        <f t="shared" si="0"/>
        <v>1</v>
      </c>
      <c r="I27" s="26" t="s">
        <v>31</v>
      </c>
    </row>
    <row r="28" spans="1:9" s="25" customFormat="1" ht="84" customHeight="1">
      <c r="A28" s="57">
        <v>11</v>
      </c>
      <c r="B28" s="58" t="s">
        <v>28</v>
      </c>
      <c r="C28" s="22" t="s">
        <v>1</v>
      </c>
      <c r="D28" s="21" t="s">
        <v>12</v>
      </c>
      <c r="E28" s="23">
        <v>3677.8</v>
      </c>
      <c r="F28" s="23">
        <v>3344.3</v>
      </c>
      <c r="G28" s="23">
        <f t="shared" si="1"/>
        <v>333.5</v>
      </c>
      <c r="H28" s="47">
        <f>F28/E28</f>
        <v>0.9093207896024798</v>
      </c>
      <c r="I28" s="26" t="s">
        <v>19</v>
      </c>
    </row>
    <row r="29" spans="1:9" s="25" customFormat="1" ht="48" customHeight="1">
      <c r="A29" s="57">
        <v>12</v>
      </c>
      <c r="B29" s="59" t="s">
        <v>159</v>
      </c>
      <c r="C29" s="22" t="s">
        <v>1</v>
      </c>
      <c r="D29" s="21" t="s">
        <v>12</v>
      </c>
      <c r="E29" s="23">
        <v>30</v>
      </c>
      <c r="F29" s="23">
        <v>30</v>
      </c>
      <c r="G29" s="23">
        <f t="shared" si="1"/>
        <v>0</v>
      </c>
      <c r="H29" s="47">
        <f>F29/E29</f>
        <v>1</v>
      </c>
      <c r="I29" s="26" t="s">
        <v>162</v>
      </c>
    </row>
    <row r="30" spans="1:9" s="25" customFormat="1" ht="46.5" customHeight="1">
      <c r="A30" s="57">
        <v>13</v>
      </c>
      <c r="B30" s="59" t="s">
        <v>160</v>
      </c>
      <c r="C30" s="22" t="s">
        <v>1</v>
      </c>
      <c r="D30" s="21" t="s">
        <v>12</v>
      </c>
      <c r="E30" s="23">
        <v>41.7</v>
      </c>
      <c r="F30" s="23">
        <v>41.7</v>
      </c>
      <c r="G30" s="23">
        <f t="shared" si="1"/>
        <v>0</v>
      </c>
      <c r="H30" s="47">
        <f>F30/E30</f>
        <v>1</v>
      </c>
      <c r="I30" s="26" t="s">
        <v>31</v>
      </c>
    </row>
    <row r="31" spans="1:9" s="25" customFormat="1" ht="27" customHeight="1">
      <c r="A31" s="21"/>
      <c r="B31" s="60" t="s">
        <v>16</v>
      </c>
      <c r="C31" s="61"/>
      <c r="D31" s="49"/>
      <c r="E31" s="29">
        <f>SUM(E16:E30)</f>
        <v>23526.3</v>
      </c>
      <c r="F31" s="29">
        <f>SUM(F16:F30)</f>
        <v>23051.8</v>
      </c>
      <c r="G31" s="23">
        <f t="shared" si="1"/>
        <v>474.5</v>
      </c>
      <c r="H31" s="47">
        <f>F31/E31</f>
        <v>0.9798310826606819</v>
      </c>
      <c r="I31" s="62"/>
    </row>
    <row r="32" spans="1:9" s="30" customFormat="1" ht="51" customHeight="1">
      <c r="A32" s="91" t="s">
        <v>107</v>
      </c>
      <c r="B32" s="92"/>
      <c r="C32" s="93"/>
      <c r="D32" s="93"/>
      <c r="E32" s="93"/>
      <c r="F32" s="93"/>
      <c r="G32" s="93"/>
      <c r="H32" s="93"/>
      <c r="I32" s="94"/>
    </row>
    <row r="33" spans="1:9" s="30" customFormat="1" ht="214.5" customHeight="1">
      <c r="A33" s="31">
        <v>1</v>
      </c>
      <c r="B33" s="32" t="s">
        <v>29</v>
      </c>
      <c r="C33" s="33" t="s">
        <v>1</v>
      </c>
      <c r="D33" s="34" t="s">
        <v>12</v>
      </c>
      <c r="E33" s="35">
        <v>13981.1</v>
      </c>
      <c r="F33" s="35">
        <v>13981</v>
      </c>
      <c r="G33" s="36">
        <f>E33-F33</f>
        <v>0.1000000000003638</v>
      </c>
      <c r="H33" s="37">
        <f>F33/E33</f>
        <v>0.9999928474869645</v>
      </c>
      <c r="I33" s="38" t="s">
        <v>142</v>
      </c>
    </row>
    <row r="34" spans="1:9" s="30" customFormat="1" ht="27" customHeight="1">
      <c r="A34" s="31"/>
      <c r="B34" s="39" t="s">
        <v>33</v>
      </c>
      <c r="C34" s="33" t="s">
        <v>1</v>
      </c>
      <c r="D34" s="34"/>
      <c r="E34" s="35">
        <v>60</v>
      </c>
      <c r="F34" s="35">
        <v>52.5</v>
      </c>
      <c r="G34" s="36">
        <f>E34-F34</f>
        <v>7.5</v>
      </c>
      <c r="H34" s="37">
        <f>F34/E34</f>
        <v>0.875</v>
      </c>
      <c r="I34" s="38" t="s">
        <v>18</v>
      </c>
    </row>
    <row r="35" spans="1:9" s="30" customFormat="1" ht="24.75" customHeight="1">
      <c r="A35" s="34"/>
      <c r="B35" s="40" t="s">
        <v>16</v>
      </c>
      <c r="C35" s="41"/>
      <c r="D35" s="42"/>
      <c r="E35" s="43">
        <f>SUM(E33:E34)</f>
        <v>14041.1</v>
      </c>
      <c r="F35" s="43">
        <f>SUM(F33:F34)</f>
        <v>14033.5</v>
      </c>
      <c r="G35" s="42">
        <f>SUM(G33:G33)</f>
        <v>0.1000000000003638</v>
      </c>
      <c r="H35" s="37">
        <f>F35/E35</f>
        <v>0.999458731865737</v>
      </c>
      <c r="I35" s="44"/>
    </row>
    <row r="36" spans="1:9" s="25" customFormat="1" ht="40.5" customHeight="1">
      <c r="A36" s="69" t="s">
        <v>108</v>
      </c>
      <c r="B36" s="70"/>
      <c r="C36" s="70"/>
      <c r="D36" s="70"/>
      <c r="E36" s="70"/>
      <c r="F36" s="70"/>
      <c r="G36" s="70"/>
      <c r="H36" s="70"/>
      <c r="I36" s="71"/>
    </row>
    <row r="37" spans="1:9" s="25" customFormat="1" ht="45" customHeight="1">
      <c r="A37" s="21">
        <v>1</v>
      </c>
      <c r="B37" s="45" t="s">
        <v>57</v>
      </c>
      <c r="C37" s="22" t="s">
        <v>1</v>
      </c>
      <c r="D37" s="21" t="s">
        <v>12</v>
      </c>
      <c r="E37" s="23">
        <v>0</v>
      </c>
      <c r="F37" s="23">
        <v>0</v>
      </c>
      <c r="G37" s="23">
        <v>0</v>
      </c>
      <c r="H37" s="23">
        <v>0</v>
      </c>
      <c r="I37" s="26"/>
    </row>
    <row r="38" spans="1:9" s="25" customFormat="1" ht="93.75" customHeight="1">
      <c r="A38" s="21">
        <v>2</v>
      </c>
      <c r="B38" s="45" t="s">
        <v>58</v>
      </c>
      <c r="C38" s="22" t="s">
        <v>1</v>
      </c>
      <c r="D38" s="21" t="s">
        <v>12</v>
      </c>
      <c r="E38" s="23">
        <v>0</v>
      </c>
      <c r="F38" s="23">
        <v>0</v>
      </c>
      <c r="G38" s="23">
        <v>0</v>
      </c>
      <c r="H38" s="23">
        <v>0</v>
      </c>
      <c r="I38" s="26"/>
    </row>
    <row r="39" spans="1:9" s="25" customFormat="1" ht="73.5" customHeight="1">
      <c r="A39" s="21">
        <v>3</v>
      </c>
      <c r="B39" s="45" t="s">
        <v>59</v>
      </c>
      <c r="C39" s="22" t="s">
        <v>1</v>
      </c>
      <c r="D39" s="21" t="s">
        <v>12</v>
      </c>
      <c r="E39" s="23">
        <v>0</v>
      </c>
      <c r="F39" s="23">
        <v>0</v>
      </c>
      <c r="G39" s="23">
        <v>0</v>
      </c>
      <c r="H39" s="23">
        <v>0</v>
      </c>
      <c r="I39" s="26"/>
    </row>
    <row r="40" spans="1:9" s="25" customFormat="1" ht="47.25" customHeight="1">
      <c r="A40" s="21">
        <v>4</v>
      </c>
      <c r="B40" s="45" t="s">
        <v>60</v>
      </c>
      <c r="C40" s="22" t="s">
        <v>1</v>
      </c>
      <c r="D40" s="21" t="s">
        <v>12</v>
      </c>
      <c r="E40" s="23">
        <v>0</v>
      </c>
      <c r="F40" s="23">
        <v>0</v>
      </c>
      <c r="G40" s="23">
        <v>0</v>
      </c>
      <c r="H40" s="23">
        <v>0</v>
      </c>
      <c r="I40" s="26"/>
    </row>
    <row r="41" spans="1:9" s="25" customFormat="1" ht="30.75" customHeight="1">
      <c r="A41" s="21">
        <v>5</v>
      </c>
      <c r="B41" s="45" t="s">
        <v>61</v>
      </c>
      <c r="C41" s="22" t="s">
        <v>1</v>
      </c>
      <c r="D41" s="21" t="s">
        <v>12</v>
      </c>
      <c r="E41" s="23">
        <v>0</v>
      </c>
      <c r="F41" s="23">
        <v>0</v>
      </c>
      <c r="G41" s="23">
        <v>0</v>
      </c>
      <c r="H41" s="23">
        <v>0</v>
      </c>
      <c r="I41" s="26"/>
    </row>
    <row r="42" spans="1:9" s="25" customFormat="1" ht="76.5" customHeight="1">
      <c r="A42" s="21">
        <v>6</v>
      </c>
      <c r="B42" s="45" t="s">
        <v>62</v>
      </c>
      <c r="C42" s="22" t="s">
        <v>1</v>
      </c>
      <c r="D42" s="21" t="s">
        <v>12</v>
      </c>
      <c r="E42" s="46">
        <v>5.6</v>
      </c>
      <c r="F42" s="46">
        <v>5.6</v>
      </c>
      <c r="G42" s="46">
        <f>E42-F42</f>
        <v>0</v>
      </c>
      <c r="H42" s="47">
        <f>F42/E42</f>
        <v>1</v>
      </c>
      <c r="I42" s="26" t="s">
        <v>121</v>
      </c>
    </row>
    <row r="43" spans="1:9" s="25" customFormat="1" ht="90" customHeight="1">
      <c r="A43" s="21">
        <v>7</v>
      </c>
      <c r="B43" s="45" t="s">
        <v>63</v>
      </c>
      <c r="C43" s="22" t="s">
        <v>1</v>
      </c>
      <c r="D43" s="21" t="s">
        <v>12</v>
      </c>
      <c r="E43" s="23">
        <v>0</v>
      </c>
      <c r="F43" s="23">
        <v>0</v>
      </c>
      <c r="G43" s="23">
        <v>0</v>
      </c>
      <c r="H43" s="47">
        <v>0</v>
      </c>
      <c r="I43" s="26"/>
    </row>
    <row r="44" spans="1:9" s="25" customFormat="1" ht="47.25" customHeight="1">
      <c r="A44" s="21">
        <v>8</v>
      </c>
      <c r="B44" s="45" t="s">
        <v>64</v>
      </c>
      <c r="C44" s="22" t="s">
        <v>1</v>
      </c>
      <c r="D44" s="21" t="s">
        <v>12</v>
      </c>
      <c r="E44" s="23">
        <v>0</v>
      </c>
      <c r="F44" s="23">
        <v>0</v>
      </c>
      <c r="G44" s="23">
        <v>0</v>
      </c>
      <c r="H44" s="47">
        <v>0</v>
      </c>
      <c r="I44" s="26"/>
    </row>
    <row r="45" spans="1:9" s="25" customFormat="1" ht="47.25" customHeight="1">
      <c r="A45" s="21">
        <v>9</v>
      </c>
      <c r="B45" s="45" t="s">
        <v>65</v>
      </c>
      <c r="C45" s="22" t="s">
        <v>1</v>
      </c>
      <c r="D45" s="21" t="s">
        <v>12</v>
      </c>
      <c r="E45" s="23">
        <v>0</v>
      </c>
      <c r="F45" s="23">
        <v>0</v>
      </c>
      <c r="G45" s="23">
        <v>0</v>
      </c>
      <c r="H45" s="47">
        <v>0</v>
      </c>
      <c r="I45" s="26"/>
    </row>
    <row r="46" spans="1:9" s="25" customFormat="1" ht="61.5" customHeight="1">
      <c r="A46" s="21">
        <v>10</v>
      </c>
      <c r="B46" s="45" t="s">
        <v>66</v>
      </c>
      <c r="C46" s="22" t="s">
        <v>1</v>
      </c>
      <c r="D46" s="21" t="s">
        <v>12</v>
      </c>
      <c r="E46" s="23">
        <v>0</v>
      </c>
      <c r="F46" s="23">
        <v>0</v>
      </c>
      <c r="G46" s="23">
        <v>0</v>
      </c>
      <c r="H46" s="47">
        <v>0</v>
      </c>
      <c r="I46" s="26"/>
    </row>
    <row r="47" spans="1:9" s="25" customFormat="1" ht="47.25" customHeight="1">
      <c r="A47" s="21">
        <v>11</v>
      </c>
      <c r="B47" s="45" t="s">
        <v>67</v>
      </c>
      <c r="C47" s="22" t="s">
        <v>1</v>
      </c>
      <c r="D47" s="21" t="s">
        <v>12</v>
      </c>
      <c r="E47" s="23">
        <v>0</v>
      </c>
      <c r="F47" s="23">
        <v>0</v>
      </c>
      <c r="G47" s="23">
        <v>0</v>
      </c>
      <c r="H47" s="47">
        <v>0</v>
      </c>
      <c r="I47" s="26"/>
    </row>
    <row r="48" spans="1:9" s="25" customFormat="1" ht="90.75" customHeight="1">
      <c r="A48" s="21">
        <v>12</v>
      </c>
      <c r="B48" s="45" t="s">
        <v>68</v>
      </c>
      <c r="C48" s="22" t="s">
        <v>1</v>
      </c>
      <c r="D48" s="21" t="s">
        <v>12</v>
      </c>
      <c r="E48" s="23">
        <v>0</v>
      </c>
      <c r="F48" s="23">
        <v>0</v>
      </c>
      <c r="G48" s="23">
        <v>0</v>
      </c>
      <c r="H48" s="47">
        <v>0</v>
      </c>
      <c r="I48" s="26"/>
    </row>
    <row r="49" spans="1:9" s="25" customFormat="1" ht="44.25" customHeight="1">
      <c r="A49" s="21">
        <v>13</v>
      </c>
      <c r="B49" s="45" t="s">
        <v>69</v>
      </c>
      <c r="C49" s="22" t="s">
        <v>1</v>
      </c>
      <c r="D49" s="21" t="s">
        <v>12</v>
      </c>
      <c r="E49" s="23">
        <v>0</v>
      </c>
      <c r="F49" s="23">
        <v>0</v>
      </c>
      <c r="G49" s="23">
        <v>0</v>
      </c>
      <c r="H49" s="47">
        <v>0</v>
      </c>
      <c r="I49" s="26"/>
    </row>
    <row r="50" spans="1:9" s="25" customFormat="1" ht="29.25" customHeight="1">
      <c r="A50" s="21">
        <v>14</v>
      </c>
      <c r="B50" s="45" t="s">
        <v>70</v>
      </c>
      <c r="C50" s="22" t="s">
        <v>1</v>
      </c>
      <c r="D50" s="21" t="s">
        <v>12</v>
      </c>
      <c r="E50" s="23">
        <v>0</v>
      </c>
      <c r="F50" s="23">
        <v>0</v>
      </c>
      <c r="G50" s="23">
        <v>0</v>
      </c>
      <c r="H50" s="47">
        <v>0</v>
      </c>
      <c r="I50" s="26"/>
    </row>
    <row r="51" spans="1:9" s="25" customFormat="1" ht="21.75" customHeight="1">
      <c r="A51" s="21"/>
      <c r="B51" s="27" t="s">
        <v>16</v>
      </c>
      <c r="C51" s="48"/>
      <c r="D51" s="49"/>
      <c r="E51" s="50">
        <f>SUM(E37:E50)</f>
        <v>5.6</v>
      </c>
      <c r="F51" s="50">
        <f>SUM(F37:F50)</f>
        <v>5.6</v>
      </c>
      <c r="G51" s="50">
        <f>SUM(G37:G50)</f>
        <v>0</v>
      </c>
      <c r="H51" s="51">
        <f>F51/E51</f>
        <v>1</v>
      </c>
      <c r="I51" s="52"/>
    </row>
    <row r="52" spans="1:9" s="25" customFormat="1" ht="40.5" customHeight="1">
      <c r="A52" s="69" t="s">
        <v>109</v>
      </c>
      <c r="B52" s="70"/>
      <c r="C52" s="70"/>
      <c r="D52" s="70"/>
      <c r="E52" s="70"/>
      <c r="F52" s="70"/>
      <c r="G52" s="70"/>
      <c r="H52" s="70"/>
      <c r="I52" s="71"/>
    </row>
    <row r="53" spans="1:9" s="25" customFormat="1" ht="48.75" customHeight="1">
      <c r="A53" s="21">
        <v>1</v>
      </c>
      <c r="B53" s="45" t="s">
        <v>71</v>
      </c>
      <c r="C53" s="22" t="s">
        <v>1</v>
      </c>
      <c r="D53" s="21" t="s">
        <v>12</v>
      </c>
      <c r="E53" s="23">
        <v>0</v>
      </c>
      <c r="F53" s="23">
        <v>0</v>
      </c>
      <c r="G53" s="23">
        <v>0</v>
      </c>
      <c r="H53" s="47">
        <v>0</v>
      </c>
      <c r="I53" s="26"/>
    </row>
    <row r="54" spans="1:9" s="25" customFormat="1" ht="59.25" customHeight="1">
      <c r="A54" s="21">
        <v>2</v>
      </c>
      <c r="B54" s="45" t="s">
        <v>72</v>
      </c>
      <c r="C54" s="22" t="s">
        <v>1</v>
      </c>
      <c r="D54" s="21" t="s">
        <v>12</v>
      </c>
      <c r="E54" s="23">
        <v>0</v>
      </c>
      <c r="F54" s="23">
        <v>0</v>
      </c>
      <c r="G54" s="23">
        <v>0</v>
      </c>
      <c r="H54" s="47">
        <v>0</v>
      </c>
      <c r="I54" s="26"/>
    </row>
    <row r="55" spans="1:9" s="25" customFormat="1" ht="45" customHeight="1">
      <c r="A55" s="21">
        <v>3</v>
      </c>
      <c r="B55" s="45" t="s">
        <v>73</v>
      </c>
      <c r="C55" s="22" t="s">
        <v>1</v>
      </c>
      <c r="D55" s="21" t="s">
        <v>12</v>
      </c>
      <c r="E55" s="23">
        <v>0</v>
      </c>
      <c r="F55" s="23">
        <v>0</v>
      </c>
      <c r="G55" s="23">
        <v>0</v>
      </c>
      <c r="H55" s="47">
        <v>0</v>
      </c>
      <c r="I55" s="26"/>
    </row>
    <row r="56" spans="1:9" s="25" customFormat="1" ht="46.5" customHeight="1">
      <c r="A56" s="21">
        <v>4</v>
      </c>
      <c r="B56" s="45" t="s">
        <v>74</v>
      </c>
      <c r="C56" s="22" t="s">
        <v>1</v>
      </c>
      <c r="D56" s="21" t="s">
        <v>12</v>
      </c>
      <c r="E56" s="23">
        <v>0</v>
      </c>
      <c r="F56" s="23">
        <v>0</v>
      </c>
      <c r="G56" s="23">
        <v>0</v>
      </c>
      <c r="H56" s="47">
        <v>0</v>
      </c>
      <c r="I56" s="26"/>
    </row>
    <row r="57" spans="1:9" s="25" customFormat="1" ht="29.25" customHeight="1">
      <c r="A57" s="21">
        <v>5</v>
      </c>
      <c r="B57" s="45" t="s">
        <v>75</v>
      </c>
      <c r="C57" s="22" t="s">
        <v>1</v>
      </c>
      <c r="D57" s="21" t="s">
        <v>12</v>
      </c>
      <c r="E57" s="23">
        <v>0</v>
      </c>
      <c r="F57" s="23">
        <v>0</v>
      </c>
      <c r="G57" s="23">
        <v>0</v>
      </c>
      <c r="H57" s="47">
        <v>0</v>
      </c>
      <c r="I57" s="26"/>
    </row>
    <row r="58" spans="1:9" s="25" customFormat="1" ht="44.25" customHeight="1">
      <c r="A58" s="21">
        <v>6</v>
      </c>
      <c r="B58" s="45" t="s">
        <v>76</v>
      </c>
      <c r="C58" s="22" t="s">
        <v>1</v>
      </c>
      <c r="D58" s="21" t="s">
        <v>12</v>
      </c>
      <c r="E58" s="23">
        <v>0</v>
      </c>
      <c r="F58" s="23">
        <v>0</v>
      </c>
      <c r="G58" s="23">
        <v>0</v>
      </c>
      <c r="H58" s="47">
        <v>0</v>
      </c>
      <c r="I58" s="26"/>
    </row>
    <row r="59" spans="1:9" s="25" customFormat="1" ht="30" customHeight="1">
      <c r="A59" s="21">
        <v>7</v>
      </c>
      <c r="B59" s="45" t="s">
        <v>77</v>
      </c>
      <c r="C59" s="22" t="s">
        <v>1</v>
      </c>
      <c r="D59" s="21" t="s">
        <v>12</v>
      </c>
      <c r="E59" s="23">
        <v>0</v>
      </c>
      <c r="F59" s="23">
        <v>0</v>
      </c>
      <c r="G59" s="23">
        <v>0</v>
      </c>
      <c r="H59" s="47">
        <v>0</v>
      </c>
      <c r="I59" s="26"/>
    </row>
    <row r="60" spans="1:9" s="25" customFormat="1" ht="47.25" customHeight="1">
      <c r="A60" s="21">
        <v>8</v>
      </c>
      <c r="B60" s="45" t="s">
        <v>78</v>
      </c>
      <c r="C60" s="22" t="s">
        <v>1</v>
      </c>
      <c r="D60" s="21" t="s">
        <v>12</v>
      </c>
      <c r="E60" s="23">
        <v>0</v>
      </c>
      <c r="F60" s="23">
        <v>0</v>
      </c>
      <c r="G60" s="23">
        <v>0</v>
      </c>
      <c r="H60" s="47">
        <v>0</v>
      </c>
      <c r="I60" s="26"/>
    </row>
    <row r="61" spans="1:9" s="25" customFormat="1" ht="62.25" customHeight="1">
      <c r="A61" s="21">
        <v>9</v>
      </c>
      <c r="B61" s="45" t="s">
        <v>79</v>
      </c>
      <c r="C61" s="22" t="s">
        <v>1</v>
      </c>
      <c r="D61" s="21" t="s">
        <v>12</v>
      </c>
      <c r="E61" s="23">
        <v>0</v>
      </c>
      <c r="F61" s="23">
        <v>0</v>
      </c>
      <c r="G61" s="23">
        <v>0</v>
      </c>
      <c r="H61" s="47">
        <v>0</v>
      </c>
      <c r="I61" s="26"/>
    </row>
    <row r="62" spans="1:9" s="25" customFormat="1" ht="48" customHeight="1">
      <c r="A62" s="21">
        <v>10</v>
      </c>
      <c r="B62" s="45" t="s">
        <v>80</v>
      </c>
      <c r="C62" s="22" t="s">
        <v>1</v>
      </c>
      <c r="D62" s="21" t="s">
        <v>12</v>
      </c>
      <c r="E62" s="23">
        <v>0</v>
      </c>
      <c r="F62" s="23">
        <v>0</v>
      </c>
      <c r="G62" s="23">
        <v>0</v>
      </c>
      <c r="H62" s="47">
        <v>0</v>
      </c>
      <c r="I62" s="26"/>
    </row>
    <row r="63" spans="1:9" s="25" customFormat="1" ht="32.25" customHeight="1">
      <c r="A63" s="21">
        <v>11</v>
      </c>
      <c r="B63" s="45" t="s">
        <v>81</v>
      </c>
      <c r="C63" s="22" t="s">
        <v>1</v>
      </c>
      <c r="D63" s="21" t="s">
        <v>12</v>
      </c>
      <c r="E63" s="23">
        <v>0</v>
      </c>
      <c r="F63" s="23">
        <v>0</v>
      </c>
      <c r="G63" s="23">
        <v>0</v>
      </c>
      <c r="H63" s="47">
        <v>0</v>
      </c>
      <c r="I63" s="26"/>
    </row>
    <row r="64" spans="1:9" s="25" customFormat="1" ht="47.25" customHeight="1">
      <c r="A64" s="21">
        <v>12</v>
      </c>
      <c r="B64" s="45" t="s">
        <v>82</v>
      </c>
      <c r="C64" s="22" t="s">
        <v>1</v>
      </c>
      <c r="D64" s="21" t="s">
        <v>12</v>
      </c>
      <c r="E64" s="23">
        <v>2.8</v>
      </c>
      <c r="F64" s="23">
        <v>2.8</v>
      </c>
      <c r="G64" s="23">
        <f>E64-F64</f>
        <v>0</v>
      </c>
      <c r="H64" s="47">
        <f>F64/E64</f>
        <v>1</v>
      </c>
      <c r="I64" s="26" t="s">
        <v>123</v>
      </c>
    </row>
    <row r="65" spans="1:9" s="25" customFormat="1" ht="25.5" customHeight="1">
      <c r="A65" s="21">
        <v>13</v>
      </c>
      <c r="B65" s="45" t="s">
        <v>83</v>
      </c>
      <c r="C65" s="22" t="s">
        <v>1</v>
      </c>
      <c r="D65" s="21" t="s">
        <v>12</v>
      </c>
      <c r="E65" s="23">
        <v>197</v>
      </c>
      <c r="F65" s="23">
        <v>178</v>
      </c>
      <c r="G65" s="23">
        <v>0</v>
      </c>
      <c r="H65" s="47">
        <f>F65/E65</f>
        <v>0.9035532994923858</v>
      </c>
      <c r="I65" s="26" t="s">
        <v>20</v>
      </c>
    </row>
    <row r="66" spans="1:9" s="25" customFormat="1" ht="25.5" customHeight="1">
      <c r="A66" s="21"/>
      <c r="B66" s="27" t="s">
        <v>16</v>
      </c>
      <c r="C66" s="48"/>
      <c r="D66" s="49"/>
      <c r="E66" s="29">
        <f>E64+E65</f>
        <v>199.8</v>
      </c>
      <c r="F66" s="29">
        <f>F64+F65</f>
        <v>180.8</v>
      </c>
      <c r="G66" s="29">
        <f>SUM(G53:G53)</f>
        <v>0</v>
      </c>
      <c r="H66" s="51">
        <f>F66/E66</f>
        <v>0.9049049049049049</v>
      </c>
      <c r="I66" s="52"/>
    </row>
    <row r="67" spans="1:9" s="25" customFormat="1" ht="36" customHeight="1">
      <c r="A67" s="75" t="s">
        <v>110</v>
      </c>
      <c r="B67" s="76"/>
      <c r="C67" s="76"/>
      <c r="D67" s="76"/>
      <c r="E67" s="76"/>
      <c r="F67" s="76"/>
      <c r="G67" s="76"/>
      <c r="H67" s="76"/>
      <c r="I67" s="77"/>
    </row>
    <row r="68" spans="1:9" s="25" customFormat="1" ht="45">
      <c r="A68" s="53">
        <v>1</v>
      </c>
      <c r="B68" s="54" t="s">
        <v>53</v>
      </c>
      <c r="C68" s="22" t="s">
        <v>1</v>
      </c>
      <c r="D68" s="55" t="s">
        <v>12</v>
      </c>
      <c r="E68" s="46">
        <v>0</v>
      </c>
      <c r="F68" s="56">
        <v>0</v>
      </c>
      <c r="G68" s="46">
        <f>E68-F68</f>
        <v>0</v>
      </c>
      <c r="H68" s="47">
        <v>0</v>
      </c>
      <c r="I68" s="26" t="s">
        <v>20</v>
      </c>
    </row>
    <row r="69" spans="1:9" s="25" customFormat="1" ht="30" customHeight="1">
      <c r="A69" s="53">
        <v>2</v>
      </c>
      <c r="B69" s="54" t="s">
        <v>54</v>
      </c>
      <c r="C69" s="22" t="s">
        <v>1</v>
      </c>
      <c r="D69" s="21" t="s">
        <v>12</v>
      </c>
      <c r="E69" s="56">
        <v>0</v>
      </c>
      <c r="F69" s="56">
        <v>0</v>
      </c>
      <c r="G69" s="46">
        <f>E69-F69</f>
        <v>0</v>
      </c>
      <c r="H69" s="47">
        <v>0</v>
      </c>
      <c r="I69" s="26" t="s">
        <v>20</v>
      </c>
    </row>
    <row r="70" spans="1:9" s="25" customFormat="1" ht="29.25" customHeight="1">
      <c r="A70" s="53">
        <v>3</v>
      </c>
      <c r="B70" s="54" t="s">
        <v>55</v>
      </c>
      <c r="C70" s="22" t="s">
        <v>1</v>
      </c>
      <c r="D70" s="21" t="s">
        <v>12</v>
      </c>
      <c r="E70" s="56">
        <v>0</v>
      </c>
      <c r="F70" s="56">
        <v>0</v>
      </c>
      <c r="G70" s="46">
        <f>E70-F70</f>
        <v>0</v>
      </c>
      <c r="H70" s="47">
        <v>0</v>
      </c>
      <c r="I70" s="26" t="s">
        <v>20</v>
      </c>
    </row>
    <row r="71" spans="1:9" s="25" customFormat="1" ht="57.75" customHeight="1">
      <c r="A71" s="53">
        <v>4</v>
      </c>
      <c r="B71" s="54" t="s">
        <v>56</v>
      </c>
      <c r="C71" s="22" t="s">
        <v>1</v>
      </c>
      <c r="D71" s="55" t="s">
        <v>12</v>
      </c>
      <c r="E71" s="56">
        <v>25.5</v>
      </c>
      <c r="F71" s="56">
        <v>25.4</v>
      </c>
      <c r="G71" s="46">
        <f>E71-F71</f>
        <v>0.10000000000000142</v>
      </c>
      <c r="H71" s="47">
        <f>F71/E71</f>
        <v>0.9960784313725489</v>
      </c>
      <c r="I71" s="26" t="s">
        <v>124</v>
      </c>
    </row>
    <row r="72" spans="1:9" s="25" customFormat="1" ht="24.75" customHeight="1">
      <c r="A72" s="21"/>
      <c r="B72" s="27" t="s">
        <v>16</v>
      </c>
      <c r="C72" s="48"/>
      <c r="D72" s="49"/>
      <c r="E72" s="50">
        <f>SUM(E68:E71)</f>
        <v>25.5</v>
      </c>
      <c r="F72" s="50">
        <f>SUM(F68:F71)</f>
        <v>25.4</v>
      </c>
      <c r="G72" s="50">
        <f>SUM(G68:G71)</f>
        <v>0.10000000000000142</v>
      </c>
      <c r="H72" s="51">
        <f>F72/E72</f>
        <v>0.9960784313725489</v>
      </c>
      <c r="I72" s="52"/>
    </row>
    <row r="73" spans="1:9" s="25" customFormat="1" ht="36" customHeight="1">
      <c r="A73" s="75" t="s">
        <v>111</v>
      </c>
      <c r="B73" s="76"/>
      <c r="C73" s="76"/>
      <c r="D73" s="76"/>
      <c r="E73" s="76"/>
      <c r="F73" s="76"/>
      <c r="G73" s="76"/>
      <c r="H73" s="76"/>
      <c r="I73" s="77"/>
    </row>
    <row r="74" spans="1:9" s="25" customFormat="1" ht="45">
      <c r="A74" s="55">
        <v>1</v>
      </c>
      <c r="B74" s="45" t="s">
        <v>84</v>
      </c>
      <c r="C74" s="22" t="s">
        <v>1</v>
      </c>
      <c r="D74" s="55" t="s">
        <v>12</v>
      </c>
      <c r="E74" s="56">
        <v>0</v>
      </c>
      <c r="F74" s="56">
        <v>0</v>
      </c>
      <c r="G74" s="56">
        <v>0</v>
      </c>
      <c r="H74" s="47">
        <v>0</v>
      </c>
      <c r="I74" s="26"/>
    </row>
    <row r="75" spans="1:9" s="25" customFormat="1" ht="30">
      <c r="A75" s="55">
        <v>2</v>
      </c>
      <c r="B75" s="45" t="s">
        <v>85</v>
      </c>
      <c r="C75" s="22" t="s">
        <v>1</v>
      </c>
      <c r="D75" s="55" t="s">
        <v>12</v>
      </c>
      <c r="E75" s="56">
        <v>0</v>
      </c>
      <c r="F75" s="56">
        <v>0</v>
      </c>
      <c r="G75" s="56">
        <v>0</v>
      </c>
      <c r="H75" s="47">
        <v>0</v>
      </c>
      <c r="I75" s="26"/>
    </row>
    <row r="76" spans="1:9" s="25" customFormat="1" ht="30">
      <c r="A76" s="55">
        <v>3</v>
      </c>
      <c r="B76" s="45" t="s">
        <v>86</v>
      </c>
      <c r="C76" s="22" t="s">
        <v>1</v>
      </c>
      <c r="D76" s="55" t="s">
        <v>12</v>
      </c>
      <c r="E76" s="56">
        <v>0</v>
      </c>
      <c r="F76" s="56">
        <v>0</v>
      </c>
      <c r="G76" s="56">
        <v>0</v>
      </c>
      <c r="H76" s="47">
        <v>0</v>
      </c>
      <c r="I76" s="26"/>
    </row>
    <row r="77" spans="1:9" s="25" customFormat="1" ht="45">
      <c r="A77" s="55">
        <v>4</v>
      </c>
      <c r="B77" s="45" t="s">
        <v>87</v>
      </c>
      <c r="C77" s="22" t="s">
        <v>1</v>
      </c>
      <c r="D77" s="21" t="s">
        <v>12</v>
      </c>
      <c r="E77" s="56">
        <v>0</v>
      </c>
      <c r="F77" s="56">
        <v>0</v>
      </c>
      <c r="G77" s="56">
        <v>0</v>
      </c>
      <c r="H77" s="47">
        <v>0</v>
      </c>
      <c r="I77" s="26"/>
    </row>
    <row r="78" spans="1:9" s="25" customFormat="1" ht="43.5" customHeight="1">
      <c r="A78" s="55">
        <v>5</v>
      </c>
      <c r="B78" s="45" t="s">
        <v>88</v>
      </c>
      <c r="C78" s="22" t="s">
        <v>1</v>
      </c>
      <c r="D78" s="21" t="s">
        <v>12</v>
      </c>
      <c r="E78" s="56">
        <v>0</v>
      </c>
      <c r="F78" s="56">
        <v>0</v>
      </c>
      <c r="G78" s="56">
        <v>0</v>
      </c>
      <c r="H78" s="47">
        <v>0</v>
      </c>
      <c r="I78" s="26"/>
    </row>
    <row r="79" spans="1:9" s="25" customFormat="1" ht="45" customHeight="1">
      <c r="A79" s="55">
        <v>6</v>
      </c>
      <c r="B79" s="45" t="s">
        <v>89</v>
      </c>
      <c r="C79" s="22" t="s">
        <v>1</v>
      </c>
      <c r="D79" s="21" t="s">
        <v>12</v>
      </c>
      <c r="E79" s="56">
        <v>0</v>
      </c>
      <c r="F79" s="56">
        <v>0</v>
      </c>
      <c r="G79" s="56">
        <v>0</v>
      </c>
      <c r="H79" s="47">
        <v>0</v>
      </c>
      <c r="I79" s="26"/>
    </row>
    <row r="80" spans="1:9" s="25" customFormat="1" ht="71.25" customHeight="1">
      <c r="A80" s="55">
        <v>7</v>
      </c>
      <c r="B80" s="45" t="s">
        <v>90</v>
      </c>
      <c r="C80" s="22" t="s">
        <v>1</v>
      </c>
      <c r="D80" s="21" t="s">
        <v>12</v>
      </c>
      <c r="E80" s="56">
        <v>2.8</v>
      </c>
      <c r="F80" s="56">
        <v>2.8</v>
      </c>
      <c r="G80" s="56">
        <v>0</v>
      </c>
      <c r="H80" s="47">
        <f>F80/E80</f>
        <v>1</v>
      </c>
      <c r="I80" s="26" t="s">
        <v>119</v>
      </c>
    </row>
    <row r="81" spans="1:9" s="25" customFormat="1" ht="25.5" customHeight="1">
      <c r="A81" s="49"/>
      <c r="B81" s="27" t="s">
        <v>16</v>
      </c>
      <c r="C81" s="48"/>
      <c r="D81" s="49"/>
      <c r="E81" s="50">
        <f>SUM(E74:E80)</f>
        <v>2.8</v>
      </c>
      <c r="F81" s="50">
        <f>SUM(F74:F80)</f>
        <v>2.8</v>
      </c>
      <c r="G81" s="50">
        <f>SUM(G74:G80)</f>
        <v>0</v>
      </c>
      <c r="H81" s="51">
        <f>F81/E81</f>
        <v>1</v>
      </c>
      <c r="I81" s="52"/>
    </row>
    <row r="82" spans="1:9" s="19" customFormat="1" ht="37.5" customHeight="1">
      <c r="A82" s="69" t="s">
        <v>112</v>
      </c>
      <c r="B82" s="70"/>
      <c r="C82" s="70"/>
      <c r="D82" s="70"/>
      <c r="E82" s="70"/>
      <c r="F82" s="70"/>
      <c r="G82" s="70"/>
      <c r="H82" s="70"/>
      <c r="I82" s="71"/>
    </row>
    <row r="83" spans="1:9" s="25" customFormat="1" ht="45">
      <c r="A83" s="21">
        <v>1</v>
      </c>
      <c r="B83" s="63" t="s">
        <v>34</v>
      </c>
      <c r="C83" s="22" t="s">
        <v>1</v>
      </c>
      <c r="D83" s="21" t="s">
        <v>12</v>
      </c>
      <c r="E83" s="23" t="s">
        <v>12</v>
      </c>
      <c r="F83" s="23" t="s">
        <v>12</v>
      </c>
      <c r="G83" s="23" t="s">
        <v>12</v>
      </c>
      <c r="H83" s="47" t="s">
        <v>12</v>
      </c>
      <c r="I83" s="26"/>
    </row>
    <row r="84" spans="1:9" s="25" customFormat="1" ht="73.5" customHeight="1">
      <c r="A84" s="21">
        <v>2</v>
      </c>
      <c r="B84" s="63" t="s">
        <v>35</v>
      </c>
      <c r="C84" s="22" t="s">
        <v>1</v>
      </c>
      <c r="D84" s="21" t="s">
        <v>12</v>
      </c>
      <c r="E84" s="23">
        <v>730</v>
      </c>
      <c r="F84" s="23">
        <v>730</v>
      </c>
      <c r="G84" s="23">
        <f aca="true" t="shared" si="2" ref="G84:G96">E84-F84</f>
        <v>0</v>
      </c>
      <c r="H84" s="47">
        <f>F84/E84</f>
        <v>1</v>
      </c>
      <c r="I84" s="26" t="s">
        <v>151</v>
      </c>
    </row>
    <row r="85" spans="1:9" s="25" customFormat="1" ht="33" customHeight="1">
      <c r="A85" s="21">
        <v>3</v>
      </c>
      <c r="B85" s="58" t="s">
        <v>21</v>
      </c>
      <c r="C85" s="22" t="s">
        <v>1</v>
      </c>
      <c r="D85" s="21" t="s">
        <v>12</v>
      </c>
      <c r="E85" s="23">
        <v>0</v>
      </c>
      <c r="F85" s="23">
        <v>0</v>
      </c>
      <c r="G85" s="23">
        <f t="shared" si="2"/>
        <v>0</v>
      </c>
      <c r="H85" s="47">
        <v>0</v>
      </c>
      <c r="I85" s="26"/>
    </row>
    <row r="86" spans="1:9" s="25" customFormat="1" ht="76.5" customHeight="1">
      <c r="A86" s="21">
        <v>4</v>
      </c>
      <c r="B86" s="63" t="s">
        <v>36</v>
      </c>
      <c r="C86" s="22" t="s">
        <v>1</v>
      </c>
      <c r="D86" s="21" t="s">
        <v>12</v>
      </c>
      <c r="E86" s="23">
        <v>60</v>
      </c>
      <c r="F86" s="23">
        <v>60</v>
      </c>
      <c r="G86" s="23">
        <f t="shared" si="2"/>
        <v>0</v>
      </c>
      <c r="H86" s="47">
        <f>F86/E86</f>
        <v>1</v>
      </c>
      <c r="I86" s="26" t="s">
        <v>150</v>
      </c>
    </row>
    <row r="87" spans="1:9" s="25" customFormat="1" ht="103.5" customHeight="1">
      <c r="A87" s="21">
        <v>5</v>
      </c>
      <c r="B87" s="63" t="s">
        <v>37</v>
      </c>
      <c r="C87" s="22" t="s">
        <v>1</v>
      </c>
      <c r="D87" s="21" t="s">
        <v>12</v>
      </c>
      <c r="E87" s="23">
        <v>483.9</v>
      </c>
      <c r="F87" s="23">
        <v>483.8</v>
      </c>
      <c r="G87" s="23">
        <f t="shared" si="2"/>
        <v>0.0999999999999659</v>
      </c>
      <c r="H87" s="47">
        <f>F87/E87</f>
        <v>0.9997933457325895</v>
      </c>
      <c r="I87" s="26" t="s">
        <v>147</v>
      </c>
    </row>
    <row r="88" spans="1:9" s="25" customFormat="1" ht="66.75" customHeight="1">
      <c r="A88" s="21">
        <v>6</v>
      </c>
      <c r="B88" s="63" t="s">
        <v>22</v>
      </c>
      <c r="C88" s="22" t="s">
        <v>1</v>
      </c>
      <c r="D88" s="21" t="s">
        <v>12</v>
      </c>
      <c r="E88" s="23">
        <v>100</v>
      </c>
      <c r="F88" s="23">
        <v>100</v>
      </c>
      <c r="G88" s="23">
        <f t="shared" si="2"/>
        <v>0</v>
      </c>
      <c r="H88" s="47">
        <f>F88/E88</f>
        <v>1</v>
      </c>
      <c r="I88" s="26" t="s">
        <v>145</v>
      </c>
    </row>
    <row r="89" spans="1:9" s="25" customFormat="1" ht="87.75" customHeight="1">
      <c r="A89" s="21">
        <v>7</v>
      </c>
      <c r="B89" s="63" t="s">
        <v>38</v>
      </c>
      <c r="C89" s="22" t="s">
        <v>1</v>
      </c>
      <c r="D89" s="21" t="s">
        <v>12</v>
      </c>
      <c r="E89" s="23">
        <v>1034</v>
      </c>
      <c r="F89" s="23">
        <v>1034</v>
      </c>
      <c r="G89" s="23">
        <f t="shared" si="2"/>
        <v>0</v>
      </c>
      <c r="H89" s="47">
        <f>F89/E89</f>
        <v>1</v>
      </c>
      <c r="I89" s="26" t="s">
        <v>146</v>
      </c>
    </row>
    <row r="90" spans="1:9" s="25" customFormat="1" ht="78.75" customHeight="1">
      <c r="A90" s="21">
        <v>8</v>
      </c>
      <c r="B90" s="63" t="s">
        <v>39</v>
      </c>
      <c r="C90" s="22" t="s">
        <v>1</v>
      </c>
      <c r="D90" s="21" t="s">
        <v>12</v>
      </c>
      <c r="E90" s="23">
        <v>57</v>
      </c>
      <c r="F90" s="23">
        <v>57</v>
      </c>
      <c r="G90" s="23">
        <f t="shared" si="2"/>
        <v>0</v>
      </c>
      <c r="H90" s="47">
        <f>F90/E90</f>
        <v>1</v>
      </c>
      <c r="I90" s="26" t="s">
        <v>152</v>
      </c>
    </row>
    <row r="91" spans="1:9" s="25" customFormat="1" ht="68.25" customHeight="1">
      <c r="A91" s="21">
        <v>9</v>
      </c>
      <c r="B91" s="63" t="s">
        <v>40</v>
      </c>
      <c r="C91" s="22" t="s">
        <v>1</v>
      </c>
      <c r="D91" s="21" t="s">
        <v>12</v>
      </c>
      <c r="E91" s="23">
        <v>90.2</v>
      </c>
      <c r="F91" s="23">
        <v>90.2</v>
      </c>
      <c r="G91" s="23">
        <f t="shared" si="2"/>
        <v>0</v>
      </c>
      <c r="H91" s="47">
        <f aca="true" t="shared" si="3" ref="H91:H96">F91/E91</f>
        <v>1</v>
      </c>
      <c r="I91" s="26" t="s">
        <v>153</v>
      </c>
    </row>
    <row r="92" spans="1:9" s="25" customFormat="1" ht="26.25" customHeight="1">
      <c r="A92" s="21">
        <v>10</v>
      </c>
      <c r="B92" s="63" t="s">
        <v>41</v>
      </c>
      <c r="C92" s="22" t="s">
        <v>1</v>
      </c>
      <c r="D92" s="21" t="s">
        <v>12</v>
      </c>
      <c r="E92" s="23">
        <v>0</v>
      </c>
      <c r="F92" s="23">
        <v>0</v>
      </c>
      <c r="G92" s="23">
        <f t="shared" si="2"/>
        <v>0</v>
      </c>
      <c r="H92" s="47">
        <v>0</v>
      </c>
      <c r="I92" s="26"/>
    </row>
    <row r="93" spans="1:9" s="25" customFormat="1" ht="67.5" customHeight="1">
      <c r="A93" s="21">
        <v>11</v>
      </c>
      <c r="B93" s="63" t="s">
        <v>144</v>
      </c>
      <c r="C93" s="22" t="s">
        <v>1</v>
      </c>
      <c r="D93" s="21" t="s">
        <v>12</v>
      </c>
      <c r="E93" s="23">
        <v>149.4</v>
      </c>
      <c r="F93" s="23">
        <v>149.4</v>
      </c>
      <c r="G93" s="23">
        <f t="shared" si="2"/>
        <v>0</v>
      </c>
      <c r="H93" s="47">
        <f t="shared" si="3"/>
        <v>1</v>
      </c>
      <c r="I93" s="26" t="s">
        <v>149</v>
      </c>
    </row>
    <row r="94" spans="1:9" s="25" customFormat="1" ht="94.5" customHeight="1">
      <c r="A94" s="21">
        <v>12</v>
      </c>
      <c r="B94" s="63" t="s">
        <v>42</v>
      </c>
      <c r="C94" s="22" t="s">
        <v>1</v>
      </c>
      <c r="D94" s="21" t="s">
        <v>12</v>
      </c>
      <c r="E94" s="23">
        <v>528.1</v>
      </c>
      <c r="F94" s="23">
        <v>525</v>
      </c>
      <c r="G94" s="23">
        <f t="shared" si="2"/>
        <v>3.1000000000000227</v>
      </c>
      <c r="H94" s="47">
        <f t="shared" si="3"/>
        <v>0.9941298996402196</v>
      </c>
      <c r="I94" s="26" t="s">
        <v>44</v>
      </c>
    </row>
    <row r="95" spans="1:9" s="25" customFormat="1" ht="72" customHeight="1">
      <c r="A95" s="21">
        <v>13</v>
      </c>
      <c r="B95" s="63" t="s">
        <v>43</v>
      </c>
      <c r="C95" s="22" t="s">
        <v>1</v>
      </c>
      <c r="D95" s="21" t="s">
        <v>12</v>
      </c>
      <c r="E95" s="23">
        <v>81.7</v>
      </c>
      <c r="F95" s="23">
        <v>81.7</v>
      </c>
      <c r="G95" s="23">
        <f t="shared" si="2"/>
        <v>0</v>
      </c>
      <c r="H95" s="47">
        <f t="shared" si="3"/>
        <v>1</v>
      </c>
      <c r="I95" s="26" t="s">
        <v>154</v>
      </c>
    </row>
    <row r="96" spans="1:9" s="25" customFormat="1" ht="76.5" customHeight="1">
      <c r="A96" s="21">
        <v>14</v>
      </c>
      <c r="B96" s="63" t="s">
        <v>143</v>
      </c>
      <c r="C96" s="22" t="s">
        <v>1</v>
      </c>
      <c r="D96" s="21"/>
      <c r="E96" s="23">
        <v>70</v>
      </c>
      <c r="F96" s="23">
        <v>70</v>
      </c>
      <c r="G96" s="23">
        <f t="shared" si="2"/>
        <v>0</v>
      </c>
      <c r="H96" s="47">
        <f t="shared" si="3"/>
        <v>1</v>
      </c>
      <c r="I96" s="26" t="s">
        <v>148</v>
      </c>
    </row>
    <row r="97" spans="1:9" ht="21" customHeight="1">
      <c r="A97" s="4"/>
      <c r="B97" s="15" t="s">
        <v>16</v>
      </c>
      <c r="C97" s="16"/>
      <c r="D97" s="12"/>
      <c r="E97" s="18">
        <f>SUM(E84:E96)</f>
        <v>3384.2999999999997</v>
      </c>
      <c r="F97" s="18">
        <f>SUM(F84:F96)</f>
        <v>3381.1</v>
      </c>
      <c r="G97" s="18">
        <f>E97-F97</f>
        <v>3.199999999999818</v>
      </c>
      <c r="H97" s="13">
        <f>F97/E97</f>
        <v>0.9990544573471619</v>
      </c>
      <c r="I97" s="14"/>
    </row>
    <row r="98" spans="1:9" s="19" customFormat="1" ht="36" customHeight="1">
      <c r="A98" s="69" t="s">
        <v>113</v>
      </c>
      <c r="B98" s="70"/>
      <c r="C98" s="70"/>
      <c r="D98" s="70"/>
      <c r="E98" s="70"/>
      <c r="F98" s="70"/>
      <c r="G98" s="70"/>
      <c r="H98" s="70"/>
      <c r="I98" s="71"/>
    </row>
    <row r="99" spans="1:9" s="25" customFormat="1" ht="56.25" customHeight="1">
      <c r="A99" s="21">
        <v>1</v>
      </c>
      <c r="B99" s="63" t="s">
        <v>91</v>
      </c>
      <c r="C99" s="22" t="s">
        <v>1</v>
      </c>
      <c r="D99" s="21" t="s">
        <v>12</v>
      </c>
      <c r="E99" s="23">
        <v>430</v>
      </c>
      <c r="F99" s="23">
        <v>423.6</v>
      </c>
      <c r="G99" s="23">
        <f aca="true" t="shared" si="4" ref="G99:G105">E99-F99</f>
        <v>6.399999999999977</v>
      </c>
      <c r="H99" s="47">
        <f aca="true" t="shared" si="5" ref="H99:H106">F99/E99</f>
        <v>0.9851162790697675</v>
      </c>
      <c r="I99" s="26" t="s">
        <v>136</v>
      </c>
    </row>
    <row r="100" spans="1:9" s="25" customFormat="1" ht="68.25" customHeight="1">
      <c r="A100" s="21">
        <v>2</v>
      </c>
      <c r="B100" s="63" t="s">
        <v>92</v>
      </c>
      <c r="C100" s="22" t="s">
        <v>1</v>
      </c>
      <c r="D100" s="21" t="s">
        <v>12</v>
      </c>
      <c r="E100" s="23">
        <v>240</v>
      </c>
      <c r="F100" s="23">
        <v>240</v>
      </c>
      <c r="G100" s="23">
        <f t="shared" si="4"/>
        <v>0</v>
      </c>
      <c r="H100" s="47">
        <f t="shared" si="5"/>
        <v>1</v>
      </c>
      <c r="I100" s="26" t="s">
        <v>137</v>
      </c>
    </row>
    <row r="101" spans="1:9" s="25" customFormat="1" ht="66.75" customHeight="1">
      <c r="A101" s="21">
        <v>3</v>
      </c>
      <c r="B101" s="63" t="s">
        <v>93</v>
      </c>
      <c r="C101" s="22" t="s">
        <v>1</v>
      </c>
      <c r="D101" s="21" t="s">
        <v>12</v>
      </c>
      <c r="E101" s="23">
        <v>500</v>
      </c>
      <c r="F101" s="23">
        <v>492.5</v>
      </c>
      <c r="G101" s="23">
        <f t="shared" si="4"/>
        <v>7.5</v>
      </c>
      <c r="H101" s="47">
        <f t="shared" si="5"/>
        <v>0.985</v>
      </c>
      <c r="I101" s="26" t="s">
        <v>138</v>
      </c>
    </row>
    <row r="102" spans="1:9" s="25" customFormat="1" ht="53.25" customHeight="1">
      <c r="A102" s="21">
        <v>4</v>
      </c>
      <c r="B102" s="63" t="s">
        <v>94</v>
      </c>
      <c r="C102" s="22" t="s">
        <v>1</v>
      </c>
      <c r="D102" s="21" t="s">
        <v>12</v>
      </c>
      <c r="E102" s="23">
        <v>100</v>
      </c>
      <c r="F102" s="23">
        <v>98.5</v>
      </c>
      <c r="G102" s="23">
        <f t="shared" si="4"/>
        <v>1.5</v>
      </c>
      <c r="H102" s="47">
        <f t="shared" si="5"/>
        <v>0.985</v>
      </c>
      <c r="I102" s="26" t="s">
        <v>139</v>
      </c>
    </row>
    <row r="103" spans="1:9" s="25" customFormat="1" ht="53.25" customHeight="1">
      <c r="A103" s="21">
        <v>5</v>
      </c>
      <c r="B103" s="63" t="s">
        <v>95</v>
      </c>
      <c r="C103" s="22" t="s">
        <v>1</v>
      </c>
      <c r="D103" s="21" t="s">
        <v>12</v>
      </c>
      <c r="E103" s="23">
        <v>40</v>
      </c>
      <c r="F103" s="23">
        <v>39.4</v>
      </c>
      <c r="G103" s="23">
        <f t="shared" si="4"/>
        <v>0.6000000000000014</v>
      </c>
      <c r="H103" s="47">
        <f t="shared" si="5"/>
        <v>0.985</v>
      </c>
      <c r="I103" s="26" t="s">
        <v>140</v>
      </c>
    </row>
    <row r="104" spans="1:9" s="25" customFormat="1" ht="58.5" customHeight="1">
      <c r="A104" s="21">
        <v>6</v>
      </c>
      <c r="B104" s="63" t="s">
        <v>134</v>
      </c>
      <c r="C104" s="22" t="s">
        <v>1</v>
      </c>
      <c r="D104" s="21"/>
      <c r="E104" s="23">
        <v>90</v>
      </c>
      <c r="F104" s="23">
        <v>88.6</v>
      </c>
      <c r="G104" s="23">
        <f t="shared" si="4"/>
        <v>1.4000000000000057</v>
      </c>
      <c r="H104" s="47">
        <f t="shared" si="5"/>
        <v>0.9844444444444443</v>
      </c>
      <c r="I104" s="26" t="s">
        <v>141</v>
      </c>
    </row>
    <row r="105" spans="1:9" s="25" customFormat="1" ht="39.75" customHeight="1">
      <c r="A105" s="21">
        <v>7</v>
      </c>
      <c r="B105" s="63" t="s">
        <v>135</v>
      </c>
      <c r="C105" s="22" t="s">
        <v>1</v>
      </c>
      <c r="D105" s="21"/>
      <c r="E105" s="23">
        <v>147.8</v>
      </c>
      <c r="F105" s="23">
        <v>0</v>
      </c>
      <c r="G105" s="23">
        <f t="shared" si="4"/>
        <v>147.8</v>
      </c>
      <c r="H105" s="47">
        <f t="shared" si="5"/>
        <v>0</v>
      </c>
      <c r="I105" s="26"/>
    </row>
    <row r="106" spans="1:9" ht="17.25" customHeight="1">
      <c r="A106" s="4"/>
      <c r="B106" s="15" t="s">
        <v>16</v>
      </c>
      <c r="C106" s="16"/>
      <c r="D106" s="12"/>
      <c r="E106" s="18">
        <f>SUM(E99:E105)</f>
        <v>1547.8</v>
      </c>
      <c r="F106" s="18">
        <f>SUM(F99:F105)</f>
        <v>1382.6</v>
      </c>
      <c r="G106" s="18">
        <f>SUM(G99:G99)</f>
        <v>6.399999999999977</v>
      </c>
      <c r="H106" s="13">
        <f t="shared" si="5"/>
        <v>0.8932678640651247</v>
      </c>
      <c r="I106" s="14"/>
    </row>
    <row r="107" spans="1:9" s="19" customFormat="1" ht="37.5" customHeight="1">
      <c r="A107" s="69" t="s">
        <v>114</v>
      </c>
      <c r="B107" s="70"/>
      <c r="C107" s="70"/>
      <c r="D107" s="70"/>
      <c r="E107" s="70"/>
      <c r="F107" s="70"/>
      <c r="G107" s="70"/>
      <c r="H107" s="70"/>
      <c r="I107" s="71"/>
    </row>
    <row r="108" spans="1:9" s="25" customFormat="1" ht="45">
      <c r="A108" s="21">
        <v>1</v>
      </c>
      <c r="B108" s="45" t="s">
        <v>47</v>
      </c>
      <c r="C108" s="22" t="s">
        <v>1</v>
      </c>
      <c r="D108" s="21" t="s">
        <v>12</v>
      </c>
      <c r="E108" s="23" t="s">
        <v>12</v>
      </c>
      <c r="F108" s="23" t="s">
        <v>12</v>
      </c>
      <c r="G108" s="23" t="s">
        <v>12</v>
      </c>
      <c r="H108" s="47" t="s">
        <v>12</v>
      </c>
      <c r="I108" s="26" t="s">
        <v>12</v>
      </c>
    </row>
    <row r="109" spans="1:9" s="25" customFormat="1" ht="30">
      <c r="A109" s="21">
        <v>2</v>
      </c>
      <c r="B109" s="45" t="s">
        <v>48</v>
      </c>
      <c r="C109" s="22" t="s">
        <v>1</v>
      </c>
      <c r="D109" s="21" t="s">
        <v>12</v>
      </c>
      <c r="E109" s="23" t="s">
        <v>12</v>
      </c>
      <c r="F109" s="23" t="s">
        <v>12</v>
      </c>
      <c r="G109" s="23" t="s">
        <v>12</v>
      </c>
      <c r="H109" s="47" t="s">
        <v>12</v>
      </c>
      <c r="I109" s="26" t="s">
        <v>12</v>
      </c>
    </row>
    <row r="110" spans="1:9" s="25" customFormat="1" ht="30" customHeight="1">
      <c r="A110" s="21">
        <v>3</v>
      </c>
      <c r="B110" s="45" t="s">
        <v>49</v>
      </c>
      <c r="C110" s="22" t="s">
        <v>1</v>
      </c>
      <c r="D110" s="21" t="s">
        <v>12</v>
      </c>
      <c r="E110" s="23" t="s">
        <v>12</v>
      </c>
      <c r="F110" s="23" t="s">
        <v>12</v>
      </c>
      <c r="G110" s="23" t="s">
        <v>12</v>
      </c>
      <c r="H110" s="47" t="s">
        <v>12</v>
      </c>
      <c r="I110" s="26" t="s">
        <v>12</v>
      </c>
    </row>
    <row r="111" spans="1:9" s="25" customFormat="1" ht="33.75" customHeight="1">
      <c r="A111" s="21">
        <v>4</v>
      </c>
      <c r="B111" s="45" t="s">
        <v>50</v>
      </c>
      <c r="C111" s="22" t="s">
        <v>1</v>
      </c>
      <c r="D111" s="21" t="s">
        <v>12</v>
      </c>
      <c r="E111" s="23" t="s">
        <v>12</v>
      </c>
      <c r="F111" s="23" t="s">
        <v>12</v>
      </c>
      <c r="G111" s="23" t="s">
        <v>12</v>
      </c>
      <c r="H111" s="47" t="s">
        <v>12</v>
      </c>
      <c r="I111" s="26" t="s">
        <v>12</v>
      </c>
    </row>
    <row r="112" spans="1:9" s="25" customFormat="1" ht="44.25" customHeight="1">
      <c r="A112" s="21">
        <v>5</v>
      </c>
      <c r="B112" s="63" t="s">
        <v>51</v>
      </c>
      <c r="C112" s="22" t="s">
        <v>1</v>
      </c>
      <c r="D112" s="21" t="s">
        <v>12</v>
      </c>
      <c r="E112" s="23">
        <v>2.8</v>
      </c>
      <c r="F112" s="23">
        <v>2.8</v>
      </c>
      <c r="G112" s="23">
        <f>E112-F112</f>
        <v>0</v>
      </c>
      <c r="H112" s="47">
        <f>F112/E112</f>
        <v>1</v>
      </c>
      <c r="I112" s="26" t="s">
        <v>122</v>
      </c>
    </row>
    <row r="113" spans="1:9" s="25" customFormat="1" ht="54" customHeight="1">
      <c r="A113" s="21">
        <v>6</v>
      </c>
      <c r="B113" s="64" t="s">
        <v>52</v>
      </c>
      <c r="C113" s="22" t="s">
        <v>1</v>
      </c>
      <c r="D113" s="21" t="s">
        <v>12</v>
      </c>
      <c r="E113" s="23">
        <v>82</v>
      </c>
      <c r="F113" s="23">
        <v>82</v>
      </c>
      <c r="G113" s="23">
        <f>E113-F113</f>
        <v>0</v>
      </c>
      <c r="H113" s="47">
        <f>F113/E113</f>
        <v>1</v>
      </c>
      <c r="I113" s="26" t="s">
        <v>105</v>
      </c>
    </row>
    <row r="114" spans="1:9" s="25" customFormat="1" ht="21.75" customHeight="1">
      <c r="A114" s="21"/>
      <c r="B114" s="27" t="s">
        <v>16</v>
      </c>
      <c r="C114" s="48"/>
      <c r="D114" s="49"/>
      <c r="E114" s="29">
        <f>SUM(E108:E113)</f>
        <v>84.8</v>
      </c>
      <c r="F114" s="29">
        <f>SUM(F108:F113)</f>
        <v>84.8</v>
      </c>
      <c r="G114" s="29">
        <f>E114-F114</f>
        <v>0</v>
      </c>
      <c r="H114" s="51">
        <f>F114/E114</f>
        <v>1</v>
      </c>
      <c r="I114" s="62"/>
    </row>
    <row r="115" spans="1:9" s="19" customFormat="1" ht="38.25" customHeight="1">
      <c r="A115" s="69" t="s">
        <v>115</v>
      </c>
      <c r="B115" s="70"/>
      <c r="C115" s="70"/>
      <c r="D115" s="70"/>
      <c r="E115" s="70"/>
      <c r="F115" s="70"/>
      <c r="G115" s="70"/>
      <c r="H115" s="70"/>
      <c r="I115" s="71"/>
    </row>
    <row r="116" spans="1:9" s="25" customFormat="1" ht="30">
      <c r="A116" s="21">
        <v>1</v>
      </c>
      <c r="B116" s="45" t="s">
        <v>99</v>
      </c>
      <c r="C116" s="22" t="s">
        <v>1</v>
      </c>
      <c r="D116" s="21" t="s">
        <v>12</v>
      </c>
      <c r="E116" s="46">
        <v>0</v>
      </c>
      <c r="F116" s="46">
        <v>0</v>
      </c>
      <c r="G116" s="46">
        <v>0</v>
      </c>
      <c r="H116" s="47">
        <v>0</v>
      </c>
      <c r="I116" s="26"/>
    </row>
    <row r="117" spans="1:9" s="25" customFormat="1" ht="32.25" customHeight="1">
      <c r="A117" s="21">
        <v>2</v>
      </c>
      <c r="B117" s="45" t="s">
        <v>100</v>
      </c>
      <c r="C117" s="22" t="s">
        <v>1</v>
      </c>
      <c r="D117" s="21" t="s">
        <v>12</v>
      </c>
      <c r="E117" s="46">
        <v>0</v>
      </c>
      <c r="F117" s="46">
        <v>0</v>
      </c>
      <c r="G117" s="46">
        <v>0</v>
      </c>
      <c r="H117" s="47">
        <v>0</v>
      </c>
      <c r="I117" s="26"/>
    </row>
    <row r="118" spans="1:9" s="25" customFormat="1" ht="22.5">
      <c r="A118" s="21">
        <v>3</v>
      </c>
      <c r="B118" s="45" t="s">
        <v>101</v>
      </c>
      <c r="C118" s="22" t="s">
        <v>1</v>
      </c>
      <c r="D118" s="21" t="s">
        <v>12</v>
      </c>
      <c r="E118" s="46">
        <v>0</v>
      </c>
      <c r="F118" s="46">
        <v>0</v>
      </c>
      <c r="G118" s="46">
        <v>0</v>
      </c>
      <c r="H118" s="47">
        <v>0</v>
      </c>
      <c r="I118" s="26"/>
    </row>
    <row r="119" spans="1:9" s="25" customFormat="1" ht="30">
      <c r="A119" s="21">
        <v>4</v>
      </c>
      <c r="B119" s="45" t="s">
        <v>102</v>
      </c>
      <c r="C119" s="22" t="s">
        <v>1</v>
      </c>
      <c r="D119" s="21" t="s">
        <v>12</v>
      </c>
      <c r="E119" s="46">
        <v>4</v>
      </c>
      <c r="F119" s="34">
        <v>0</v>
      </c>
      <c r="G119" s="46">
        <f>E119-F119</f>
        <v>4</v>
      </c>
      <c r="H119" s="47">
        <f>F119/E119</f>
        <v>0</v>
      </c>
      <c r="I119" s="26"/>
    </row>
    <row r="120" spans="1:9" s="25" customFormat="1" ht="60">
      <c r="A120" s="21">
        <v>5</v>
      </c>
      <c r="B120" s="45" t="s">
        <v>103</v>
      </c>
      <c r="C120" s="22" t="s">
        <v>1</v>
      </c>
      <c r="D120" s="21" t="s">
        <v>12</v>
      </c>
      <c r="E120" s="46">
        <v>0</v>
      </c>
      <c r="F120" s="46">
        <v>0</v>
      </c>
      <c r="G120" s="46">
        <v>0</v>
      </c>
      <c r="H120" s="47">
        <v>0</v>
      </c>
      <c r="I120" s="26"/>
    </row>
    <row r="121" spans="1:9" s="25" customFormat="1" ht="20.25" customHeight="1">
      <c r="A121" s="49"/>
      <c r="B121" s="27" t="s">
        <v>16</v>
      </c>
      <c r="C121" s="48"/>
      <c r="D121" s="49"/>
      <c r="E121" s="49">
        <f>SUM(E116:E120)</f>
        <v>4</v>
      </c>
      <c r="F121" s="42">
        <f>SUM(F116:F120)</f>
        <v>0</v>
      </c>
      <c r="G121" s="50">
        <f>SUM(G116:G120)</f>
        <v>4</v>
      </c>
      <c r="H121" s="51">
        <f>F121/E121</f>
        <v>0</v>
      </c>
      <c r="I121" s="52"/>
    </row>
    <row r="122" spans="1:9" s="19" customFormat="1" ht="39.75" customHeight="1">
      <c r="A122" s="69" t="s">
        <v>116</v>
      </c>
      <c r="B122" s="70"/>
      <c r="C122" s="70"/>
      <c r="D122" s="70"/>
      <c r="E122" s="70"/>
      <c r="F122" s="70"/>
      <c r="G122" s="70"/>
      <c r="H122" s="70"/>
      <c r="I122" s="71"/>
    </row>
    <row r="123" spans="1:9" s="25" customFormat="1" ht="30">
      <c r="A123" s="21">
        <v>1</v>
      </c>
      <c r="B123" s="45" t="s">
        <v>45</v>
      </c>
      <c r="C123" s="22" t="s">
        <v>1</v>
      </c>
      <c r="D123" s="65" t="s">
        <v>12</v>
      </c>
      <c r="E123" s="23">
        <v>100</v>
      </c>
      <c r="F123" s="23">
        <v>100</v>
      </c>
      <c r="G123" s="23">
        <f>E123-F123</f>
        <v>0</v>
      </c>
      <c r="H123" s="46">
        <f>F123/E123*100</f>
        <v>100</v>
      </c>
      <c r="I123" s="26" t="s">
        <v>20</v>
      </c>
    </row>
    <row r="124" spans="1:9" s="25" customFormat="1" ht="48">
      <c r="A124" s="21">
        <v>2</v>
      </c>
      <c r="B124" s="45" t="s">
        <v>132</v>
      </c>
      <c r="C124" s="22" t="s">
        <v>1</v>
      </c>
      <c r="D124" s="65" t="s">
        <v>12</v>
      </c>
      <c r="E124" s="23">
        <v>53</v>
      </c>
      <c r="F124" s="23">
        <v>53</v>
      </c>
      <c r="G124" s="23">
        <f>E124-F124</f>
        <v>0</v>
      </c>
      <c r="H124" s="46">
        <f>F124/E124*100</f>
        <v>100</v>
      </c>
      <c r="I124" s="26" t="s">
        <v>133</v>
      </c>
    </row>
    <row r="125" spans="1:9" s="25" customFormat="1" ht="20.25" customHeight="1">
      <c r="A125" s="24"/>
      <c r="B125" s="27" t="s">
        <v>16</v>
      </c>
      <c r="C125" s="24"/>
      <c r="D125" s="28"/>
      <c r="E125" s="29">
        <f>SUM(E123:E124)</f>
        <v>153</v>
      </c>
      <c r="F125" s="29">
        <f>SUM(F123:F124)</f>
        <v>153</v>
      </c>
      <c r="G125" s="29">
        <f>E125-F125</f>
        <v>0</v>
      </c>
      <c r="H125" s="50">
        <f>F125/E125*100</f>
        <v>100</v>
      </c>
      <c r="I125" s="24"/>
    </row>
    <row r="126" spans="1:9" s="19" customFormat="1" ht="36.75" customHeight="1">
      <c r="A126" s="69" t="s">
        <v>117</v>
      </c>
      <c r="B126" s="70"/>
      <c r="C126" s="70"/>
      <c r="D126" s="70"/>
      <c r="E126" s="70"/>
      <c r="F126" s="70"/>
      <c r="G126" s="70"/>
      <c r="H126" s="70"/>
      <c r="I126" s="71"/>
    </row>
    <row r="127" spans="1:9" s="25" customFormat="1" ht="45">
      <c r="A127" s="21">
        <v>1</v>
      </c>
      <c r="B127" s="66" t="s">
        <v>125</v>
      </c>
      <c r="C127" s="22" t="s">
        <v>1</v>
      </c>
      <c r="D127" s="65" t="s">
        <v>12</v>
      </c>
      <c r="E127" s="23">
        <v>100</v>
      </c>
      <c r="F127" s="23">
        <v>79.6</v>
      </c>
      <c r="G127" s="23">
        <f>E127-F127</f>
        <v>20.400000000000006</v>
      </c>
      <c r="H127" s="23">
        <f>F127/E127*100</f>
        <v>79.6</v>
      </c>
      <c r="I127" s="26" t="s">
        <v>128</v>
      </c>
    </row>
    <row r="128" spans="1:9" s="25" customFormat="1" ht="110.25" customHeight="1">
      <c r="A128" s="21">
        <v>2</v>
      </c>
      <c r="B128" s="66" t="s">
        <v>126</v>
      </c>
      <c r="C128" s="22" t="s">
        <v>1</v>
      </c>
      <c r="D128" s="65" t="s">
        <v>12</v>
      </c>
      <c r="E128" s="23">
        <v>780</v>
      </c>
      <c r="F128" s="23">
        <v>780</v>
      </c>
      <c r="G128" s="23">
        <f>E128-F128</f>
        <v>0</v>
      </c>
      <c r="H128" s="23">
        <f>F128/E128*100</f>
        <v>100</v>
      </c>
      <c r="I128" s="26" t="s">
        <v>129</v>
      </c>
    </row>
    <row r="129" spans="1:9" s="25" customFormat="1" ht="63.75" customHeight="1">
      <c r="A129" s="21">
        <v>3</v>
      </c>
      <c r="B129" s="66" t="s">
        <v>46</v>
      </c>
      <c r="C129" s="22" t="s">
        <v>1</v>
      </c>
      <c r="D129" s="65" t="s">
        <v>12</v>
      </c>
      <c r="E129" s="23">
        <v>185</v>
      </c>
      <c r="F129" s="23">
        <v>185</v>
      </c>
      <c r="G129" s="23">
        <f>E129-F129</f>
        <v>0</v>
      </c>
      <c r="H129" s="23">
        <f>F129/E129*100</f>
        <v>100</v>
      </c>
      <c r="I129" s="26" t="s">
        <v>130</v>
      </c>
    </row>
    <row r="130" spans="1:9" s="25" customFormat="1" ht="54" customHeight="1">
      <c r="A130" s="21">
        <v>4</v>
      </c>
      <c r="B130" s="66" t="s">
        <v>127</v>
      </c>
      <c r="C130" s="22" t="s">
        <v>1</v>
      </c>
      <c r="D130" s="65"/>
      <c r="E130" s="23">
        <v>58.9</v>
      </c>
      <c r="F130" s="23">
        <v>45</v>
      </c>
      <c r="G130" s="23">
        <f>E130-F130</f>
        <v>13.899999999999999</v>
      </c>
      <c r="H130" s="23">
        <f>F130/E130*100</f>
        <v>76.4006791171477</v>
      </c>
      <c r="I130" s="26" t="s">
        <v>131</v>
      </c>
    </row>
    <row r="131" spans="1:9" ht="15">
      <c r="A131" s="4"/>
      <c r="B131" s="15" t="s">
        <v>16</v>
      </c>
      <c r="C131" s="17"/>
      <c r="D131" s="17"/>
      <c r="E131" s="18">
        <f>SUM(E127:E130)</f>
        <v>1123.9</v>
      </c>
      <c r="F131" s="18">
        <f>SUM(F127:F130)</f>
        <v>1089.6</v>
      </c>
      <c r="G131" s="18">
        <f>E131-F131</f>
        <v>34.30000000000018</v>
      </c>
      <c r="H131" s="18">
        <f>F131/E131*100</f>
        <v>96.94812705756738</v>
      </c>
      <c r="I131" s="17"/>
    </row>
    <row r="132" spans="1:9" s="19" customFormat="1" ht="53.25" customHeight="1">
      <c r="A132" s="69" t="s">
        <v>118</v>
      </c>
      <c r="B132" s="70"/>
      <c r="C132" s="70"/>
      <c r="D132" s="70"/>
      <c r="E132" s="70"/>
      <c r="F132" s="70"/>
      <c r="G132" s="70"/>
      <c r="H132" s="70"/>
      <c r="I132" s="71"/>
    </row>
    <row r="133" spans="1:9" s="25" customFormat="1" ht="66.75" customHeight="1">
      <c r="A133" s="21">
        <v>1</v>
      </c>
      <c r="B133" s="66" t="s">
        <v>96</v>
      </c>
      <c r="C133" s="22" t="s">
        <v>1</v>
      </c>
      <c r="D133" s="65" t="s">
        <v>12</v>
      </c>
      <c r="E133" s="23">
        <v>0</v>
      </c>
      <c r="F133" s="23">
        <v>0</v>
      </c>
      <c r="G133" s="23">
        <v>0</v>
      </c>
      <c r="H133" s="23">
        <v>0</v>
      </c>
      <c r="I133" s="24"/>
    </row>
    <row r="134" spans="1:9" s="25" customFormat="1" ht="65.25" customHeight="1">
      <c r="A134" s="21">
        <v>2</v>
      </c>
      <c r="B134" s="66" t="s">
        <v>96</v>
      </c>
      <c r="C134" s="22" t="s">
        <v>1</v>
      </c>
      <c r="D134" s="65" t="s">
        <v>12</v>
      </c>
      <c r="E134" s="23">
        <v>2.8</v>
      </c>
      <c r="F134" s="23">
        <v>2.8</v>
      </c>
      <c r="G134" s="23">
        <f>E134-F134</f>
        <v>0</v>
      </c>
      <c r="H134" s="23">
        <f>F134/E134%</f>
        <v>100</v>
      </c>
      <c r="I134" s="26" t="s">
        <v>120</v>
      </c>
    </row>
    <row r="135" spans="1:9" s="25" customFormat="1" ht="75">
      <c r="A135" s="21">
        <v>3</v>
      </c>
      <c r="B135" s="66" t="s">
        <v>97</v>
      </c>
      <c r="C135" s="22" t="s">
        <v>1</v>
      </c>
      <c r="D135" s="65" t="s">
        <v>12</v>
      </c>
      <c r="E135" s="23">
        <v>0</v>
      </c>
      <c r="F135" s="23">
        <v>0</v>
      </c>
      <c r="G135" s="23">
        <v>0</v>
      </c>
      <c r="H135" s="23">
        <v>0</v>
      </c>
      <c r="I135" s="24"/>
    </row>
    <row r="136" spans="1:9" s="25" customFormat="1" ht="30.75" customHeight="1">
      <c r="A136" s="21">
        <v>4</v>
      </c>
      <c r="B136" s="66" t="s">
        <v>98</v>
      </c>
      <c r="C136" s="22" t="s">
        <v>1</v>
      </c>
      <c r="D136" s="65" t="s">
        <v>12</v>
      </c>
      <c r="E136" s="23">
        <v>0</v>
      </c>
      <c r="F136" s="23">
        <v>0</v>
      </c>
      <c r="G136" s="23">
        <v>0</v>
      </c>
      <c r="H136" s="23">
        <v>0</v>
      </c>
      <c r="I136" s="24"/>
    </row>
    <row r="137" spans="1:9" s="25" customFormat="1" ht="18" customHeight="1">
      <c r="A137" s="24"/>
      <c r="B137" s="27" t="s">
        <v>16</v>
      </c>
      <c r="C137" s="24"/>
      <c r="D137" s="28"/>
      <c r="E137" s="29">
        <f>SUM(E133:E136)</f>
        <v>2.8</v>
      </c>
      <c r="F137" s="29">
        <f>SUM(F133:F136)</f>
        <v>2.8</v>
      </c>
      <c r="G137" s="29">
        <v>0</v>
      </c>
      <c r="H137" s="29">
        <v>100</v>
      </c>
      <c r="I137" s="24"/>
    </row>
    <row r="140" spans="5:6" ht="15">
      <c r="E140" s="20">
        <f>E31+E35+E51+E66+E72+E81+E97+E106+E114+E121+E125+E131+E137</f>
        <v>44101.70000000002</v>
      </c>
      <c r="F140" s="20">
        <f>F31+F35+F51+F66+F72+F81+F97+F106+F114+F121+F125+F131+F137</f>
        <v>43393.80000000001</v>
      </c>
    </row>
  </sheetData>
  <sheetProtection/>
  <mergeCells count="26">
    <mergeCell ref="A107:I107"/>
    <mergeCell ref="A115:I115"/>
    <mergeCell ref="A5:I5"/>
    <mergeCell ref="A6:I6"/>
    <mergeCell ref="G11:H11"/>
    <mergeCell ref="C11:C12"/>
    <mergeCell ref="A82:I82"/>
    <mergeCell ref="D11:D12"/>
    <mergeCell ref="A98:I98"/>
    <mergeCell ref="A73:I73"/>
    <mergeCell ref="A13:I13"/>
    <mergeCell ref="A10:B12"/>
    <mergeCell ref="E10:H10"/>
    <mergeCell ref="F11:F12"/>
    <mergeCell ref="I10:I12"/>
    <mergeCell ref="A32:I32"/>
    <mergeCell ref="C1:I1"/>
    <mergeCell ref="C2:I2"/>
    <mergeCell ref="A122:I122"/>
    <mergeCell ref="A126:I126"/>
    <mergeCell ref="A132:I132"/>
    <mergeCell ref="A36:I36"/>
    <mergeCell ref="A52:I52"/>
    <mergeCell ref="C10:D10"/>
    <mergeCell ref="E11:E12"/>
    <mergeCell ref="A67:I67"/>
  </mergeCells>
  <printOptions/>
  <pageMargins left="0.62" right="0.16" top="0.31496062992125984" bottom="0.31496062992125984" header="0.31496062992125984" footer="0.31496062992125984"/>
  <pageSetup horizontalDpi="600" verticalDpi="600" orientation="landscape" paperSize="9" scale="84" r:id="rId1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komarovo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user</cp:lastModifiedBy>
  <cp:lastPrinted>2020-04-30T07:38:50Z</cp:lastPrinted>
  <dcterms:created xsi:type="dcterms:W3CDTF">2014-03-20T11:06:13Z</dcterms:created>
  <dcterms:modified xsi:type="dcterms:W3CDTF">2020-04-30T08:02:50Z</dcterms:modified>
  <cp:category/>
  <cp:version/>
  <cp:contentType/>
  <cp:contentStatus/>
</cp:coreProperties>
</file>